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rlaubsplaner" state="visible" r:id="rId4"/>
    <sheet sheetId="2" name="Anleitung" state="visible" r:id="rId5"/>
    <sheet sheetId="3" name="Info" state="visible" r:id="rId6"/>
  </sheets>
  <calcPr calcId="171027"/>
</workbook>
</file>

<file path=xl/sharedStrings.xml><?xml version="1.0" encoding="utf-8"?>
<sst xmlns="http://schemas.openxmlformats.org/spreadsheetml/2006/main" count="103" uniqueCount="81">
  <si>
    <t>Urlaubsplaner 2027</t>
  </si>
  <si>
    <t>Jahr</t>
  </si>
  <si>
    <t>← zählt nur Urlaube, die in diesem Jahr beginnen</t>
  </si>
  <si>
    <t>Gelbe Felder sind Eingaben. Abgelehnte Anträge zählen nicht zum verplanten Urlaub.</t>
  </si>
  <si>
    <t>Urlaubstage je Monat (genehmigt und beantragt)</t>
  </si>
  <si>
    <t>Feiertage 2027</t>
  </si>
  <si>
    <t>Name</t>
  </si>
  <si>
    <t>Anspruch</t>
  </si>
  <si>
    <t>Rest Vorjahr</t>
  </si>
  <si>
    <t>Gesamt</t>
  </si>
  <si>
    <t>Verplant</t>
  </si>
  <si>
    <t>Resturlaub</t>
  </si>
  <si>
    <t>Hinweis</t>
  </si>
  <si>
    <t>Jan</t>
  </si>
  <si>
    <t>Feb</t>
  </si>
  <si>
    <t>Mär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</si>
  <si>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</si>
  <si>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</si>
  <si>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</si>
  <si>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</si>
  <si>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</si>
  <si>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</si>
  <si>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</si>
  <si>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</si>
  <si>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</si>
  <si>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Feiertag</t>
  </si>
  <si>
    <t>Datum</t>
  </si>
  <si>
    <t>Anna Müller</t>
  </si>
  <si>
    <t>Neujahr</t>
  </si>
  <si>
    <t>Mehmet Yılmaz</t>
  </si>
  <si>
    <t>Karfreitag</t>
  </si>
  <si>
    <t>Katarzyna Nowak</t>
  </si>
  <si>
    <t>Ostermontag</t>
  </si>
  <si>
    <t>Jonas Schneider</t>
  </si>
  <si>
    <t>Tag der Arbeit</t>
  </si>
  <si>
    <t>Lea Wagner</t>
  </si>
  <si>
    <t>Christi Himmelfahrt</t>
  </si>
  <si>
    <t>Tim Becker</t>
  </si>
  <si>
    <t>Pfingstmontag</t>
  </si>
  <si>
    <t>Sofia Hoffmann</t>
  </si>
  <si>
    <t>Tag der Deutschen Einheit</t>
  </si>
  <si>
    <t>Emre Kaya</t>
  </si>
  <si>
    <t>1. Weihnachtstag</t>
  </si>
  <si>
    <t>Team gesamt</t>
  </si>
  <si>
    <t>2. Weihnachtstag</t>
  </si>
  <si>
    <t>Urlaube und Anträge</t>
  </si>
  <si>
    <t>von</t>
  </si>
  <si>
    <t>bis</t>
  </si>
  <si>
    <t>Arbeitstage</t>
  </si>
  <si>
    <t>Status</t>
  </si>
  <si>
    <t>Monat</t>
  </si>
  <si>
    <t>Bemerkung</t>
  </si>
  <si>
    <t>genehmigt</t>
  </si>
  <si>
    <t>Skiurlaub</t>
  </si>
  <si>
    <t>Osterferien, Karfreitag und Ostermontag zählen nicht</t>
  </si>
  <si>
    <t>Gelbe Zeilen: Feiertage deines Bundeslands ergänzen.</t>
  </si>
  <si>
    <t>Woche vor Pfingsten</t>
  </si>
  <si>
    <t>beantragt</t>
  </si>
  <si>
    <t>Familie in Izmir</t>
  </si>
  <si>
    <t>abgelehnt</t>
  </si>
  <si>
    <t>Jahresabschluss, neuer Termin folgt</t>
  </si>
  <si>
    <t>Überschneidung mit Becker prüfen</t>
  </si>
  <si>
    <t>So nutzt du den Urlaubsplaner</t>
  </si>
  <si>
    <t>1. Jahr in B2 eintragen. Der Planer zählt nur Urlaube, die in diesem Jahr beginnen.</t>
  </si>
  <si>
    <t>2. Team in A6:A13 eintragen, dazu Urlaubsanspruch (B) und Rest aus dem Vorjahr (C).</t>
  </si>
  <si>
    <t>3. Jeden Urlaub als eigene Zeile ab Zeile 18: Name genau so schreiben wie oben, von, bis und Status aus dem Dropdown.</t>
  </si>
  <si>
    <t>4. Arbeitstage rechnet Spalte D selbst: Montag bis Freitag ohne die Feiertage in W6:W18.</t>
  </si>
  <si>
    <t>5. Oben siehst du pro Person den Resturlaub und pro Monat, wer wie viele Tage weg ist.</t>
  </si>
  <si>
    <t>Feiertage</t>
  </si>
  <si>
    <t>W6:W14 enthält die bundesweiten Feiertage. Trag in die gelben Zeilen darunter die Feiertage deines Bundeslands ein, z. B. Fronleichnam am 27.05.2027 oder Reformationstag am 31.10.2027.</t>
  </si>
  <si>
    <t>Halbe Tage und Teilzeit</t>
  </si>
  <si>
    <t>Halber Urlaubstag (z. B. Heiligabend): in Spalte D die Formel mit 0,5 überschreiben.</t>
  </si>
  <si>
    <t>Teilzeit mit festen Tagen: NETTOARBEITSTAGE zählt immer Mo bis Fr. Rechne den Anspruch auf Arbeitstage um und überschreib D bei Bedarf von Hand.</t>
  </si>
  <si>
    <t>Neues Jahr</t>
  </si>
  <si>
    <t>Datei kopieren, Jahr in B2 ändern, Feiertage in Spalte W ersetzen, Resturlaub aus Spalte F nach Spalte C übertragen.</t>
  </si>
  <si>
    <t>Urlaubsplaner Excel: Vorlage für 2027 mit Resturlaub</t>
  </si>
  <si>
    <t/>
  </si>
  <si>
    <t>Kostenlose Vorlage von Formelfalke: interaktive Excel-Übungen auf Deutsch.</t>
  </si>
  <si>
    <t>Anleitung und Erklärung der Formeln: https://formelfalke.de/vorlagen/urlaubsplaner/</t>
  </si>
  <si>
    <t>Die Vorlage ist eine Planungshilfe, kein Rechtsrat. Urlaubsanspruch, Übertragung und Verfall regeln Bundesurlaubsgesetz, Arbeits- oder Tarifvertrag und die Rechtsprechung. Bei Fragen hilft die Personalabteilung, der Betriebsrat oder eine Fachanwältin für Arbeitsrecht.</t>
  </si>
  <si>
    <t>Microsoft Excel ist eine Marke der Microsoft Corporation. Formelfalke ist unabhängig.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</si>
</sst>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5" x14ac:knownFonts="1">
    <font>
      <color theme="1"/>
      <family val="2"/>
      <scheme val="minor"/>
      <sz val="11"/>
      <name val="Calibri"/>
    </font>
    <font>
      <b/>
    </font>
    <font>
      <color rgb="FF666666"/>
    </font>
    <font>
      <b/>
      <color rgb="FFC0392B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E4F5C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2" borderId="0" xfId="0" applyFill="1" applyAlignment="1">
      <alignment horizontal="left" vertical="center"/>
    </xf>
    <xf numFmtId="0" fontId="2" fillId="0" borderId="0" xfId="0" applyFont="1"/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/>
    <xf numFmtId="0" fontId="0" fillId="2" borderId="0" xfId="0" applyFill="1"/>
    <xf numFmtId="1" fontId="0" fillId="2" borderId="0" xfId="0" applyNumberFormat="1" applyFill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3" fillId="0" borderId="0" xfId="0" applyFont="1"/>
    <xf numFmtId="164" fontId="0" fillId="0" borderId="0" xfId="0" applyNumberFormat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1" customWidth="1"/>
    <col min="2" max="3" width="12" customWidth="1"/>
    <col min="4" max="4" width="10" customWidth="1"/>
    <col min="5" max="5" width="11" customWidth="1"/>
    <col min="6" max="6" width="12" customWidth="1"/>
    <col min="7" max="7" width="23" customWidth="1"/>
    <col min="8" max="21" width="6" customWidth="1"/>
    <col min="22" max="22" width="24" customWidth="1"/>
    <col min="23" max="23" width="13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3" x14ac:dyDescent="0.25">
      <c r="A2" s="1" t="s">
        <v>1</v>
      </c>
      <c r="B2" s="2">
        <v>2027</v>
      </c>
      <c r="C2" s="3" t="s">
        <v>2</v>
      </c>
    </row>
    <row r="3" spans="1:1" x14ac:dyDescent="0.25">
      <c r="A3" s="3" t="s">
        <v>3</v>
      </c>
    </row>
    <row r="4" spans="8:22" x14ac:dyDescent="0.25">
      <c r="H4" s="1" t="s">
        <v>4</v>
      </c>
      <c r="V4" s="1" t="s">
        <v>5</v>
      </c>
    </row>
    <row r="5" spans="1:23" x14ac:dyDescent="0.25">
      <c r="A5" s="4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  <c r="K5" s="5" t="s">
        <v>16</v>
      </c>
      <c r="L5" s="5" t="s">
        <v>17</v>
      </c>
      <c r="M5" s="5" t="s">
        <v>18</v>
      </c>
      <c r="N5" s="5" t="s">
        <v>19</v>
      </c>
      <c r="O5" s="5" t="s">
        <v>20</v>
      </c>
      <c r="P5" s="5" t="s">
        <v>21</v>
      </c>
      <c r="Q5" s="5" t="s">
        <v>22</v>
      </c>
      <c r="R5" s="5" t="s">
        <v>23</v>
      </c>
      <c r="S5" s="5" t="s">
        <v>24</v>
      </c>
      <c r="V5" s="6" t="s">
        <v>25</v>
      </c>
      <c r="W5" s="5" t="s">
        <v>26</v>
      </c>
    </row>
    <row r="6" spans="1:23" x14ac:dyDescent="0.25">
      <c r="A6" s="7" t="s">
        <v>27</v>
      </c>
      <c r="B6" s="8">
        <v>30</v>
      </c>
      <c r="C6" s="8">
        <v>2</v>
      </c>
      <c r="D6" s="9">
        <f>IF(A6="","",B6+C6)</f>
      </c>
      <c r="E6" s="9">
        <f>IF(A6="","",SUMIFS($D$18:$D$67,$A$18:$A$67,A6,$G$18:$G$67,$B$2,$E$18:$E$67,"&lt;&gt;abgelehnt"))</f>
      </c>
      <c r="F6" s="10">
        <f>IF(A6="","",D6-E6)</f>
      </c>
      <c r="G6" s="11">
        <f>IF(A6="","",IF(F6&lt;0,"überplant",""))</f>
      </c>
      <c r="H6" s="9">
        <f>IF($A6="","",SUMIFS($D$18:$D$67,$A$18:$A$67,$A6,$F$18:$F$67,1,$G$18:$G$67,$B$2,$E$18:$E$67,"&lt;&gt;abgelehnt"))</f>
      </c>
      <c r="I6" s="9">
        <f>IF($A6="","",SUMIFS($D$18:$D$67,$A$18:$A$67,$A6,$F$18:$F$67,2,$G$18:$G$67,$B$2,$E$18:$E$67,"&lt;&gt;abgelehnt"))</f>
      </c>
      <c r="J6" s="9">
        <f>IF($A6="","",SUMIFS($D$18:$D$67,$A$18:$A$67,$A6,$F$18:$F$67,3,$G$18:$G$67,$B$2,$E$18:$E$67,"&lt;&gt;abgelehnt"))</f>
      </c>
      <c r="K6" s="9">
        <f>IF($A6="","",SUMIFS($D$18:$D$67,$A$18:$A$67,$A6,$F$18:$F$67,4,$G$18:$G$67,$B$2,$E$18:$E$67,"&lt;&gt;abgelehnt"))</f>
      </c>
      <c r="L6" s="9">
        <f>IF($A6="","",SUMIFS($D$18:$D$67,$A$18:$A$67,$A6,$F$18:$F$67,5,$G$18:$G$67,$B$2,$E$18:$E$67,"&lt;&gt;abgelehnt"))</f>
      </c>
      <c r="M6" s="9">
        <f>IF($A6="","",SUMIFS($D$18:$D$67,$A$18:$A$67,$A6,$F$18:$F$67,6,$G$18:$G$67,$B$2,$E$18:$E$67,"&lt;&gt;abgelehnt"))</f>
      </c>
      <c r="N6" s="9">
        <f>IF($A6="","",SUMIFS($D$18:$D$67,$A$18:$A$67,$A6,$F$18:$F$67,7,$G$18:$G$67,$B$2,$E$18:$E$67,"&lt;&gt;abgelehnt"))</f>
      </c>
      <c r="O6" s="9">
        <f>IF($A6="","",SUMIFS($D$18:$D$67,$A$18:$A$67,$A6,$F$18:$F$67,8,$G$18:$G$67,$B$2,$E$18:$E$67,"&lt;&gt;abgelehnt"))</f>
      </c>
      <c r="P6" s="9">
        <f>IF($A6="","",SUMIFS($D$18:$D$67,$A$18:$A$67,$A6,$F$18:$F$67,9,$G$18:$G$67,$B$2,$E$18:$E$67,"&lt;&gt;abgelehnt"))</f>
      </c>
      <c r="Q6" s="9">
        <f>IF($A6="","",SUMIFS($D$18:$D$67,$A$18:$A$67,$A6,$F$18:$F$67,10,$G$18:$G$67,$B$2,$E$18:$E$67,"&lt;&gt;abgelehnt"))</f>
      </c>
      <c r="R6" s="9">
        <f>IF($A6="","",SUMIFS($D$18:$D$67,$A$18:$A$67,$A6,$F$18:$F$67,11,$G$18:$G$67,$B$2,$E$18:$E$67,"&lt;&gt;abgelehnt"))</f>
      </c>
      <c r="S6" s="9">
        <f>IF($A6="","",SUMIFS($D$18:$D$67,$A$18:$A$67,$A6,$F$18:$F$67,12,$G$18:$G$67,$B$2,$E$18:$E$67,"&lt;&gt;abgelehnt"))</f>
      </c>
      <c r="V6" t="s">
        <v>28</v>
      </c>
      <c r="W6" s="12">
        <v>46388</v>
      </c>
    </row>
    <row r="7" spans="1:23" x14ac:dyDescent="0.25">
      <c r="A7" s="7" t="s">
        <v>29</v>
      </c>
      <c r="B7" s="8">
        <v>30</v>
      </c>
      <c r="C7" s="8">
        <v>0</v>
      </c>
      <c r="D7" s="9">
        <f>IF(A7="","",B7+C7)</f>
      </c>
      <c r="E7" s="9">
        <f>IF(A7="","",SUMIFS($D$18:$D$67,$A$18:$A$67,A7,$G$18:$G$67,$B$2,$E$18:$E$67,"&lt;&gt;abgelehnt"))</f>
      </c>
      <c r="F7" s="10">
        <f>IF(A7="","",D7-E7)</f>
      </c>
      <c r="G7" s="11">
        <f>IF(A7="","",IF(F7&lt;0,"überplant",""))</f>
      </c>
      <c r="H7" s="9">
        <f>IF($A7="","",SUMIFS($D$18:$D$67,$A$18:$A$67,$A7,$F$18:$F$67,1,$G$18:$G$67,$B$2,$E$18:$E$67,"&lt;&gt;abgelehnt"))</f>
      </c>
      <c r="I7" s="9">
        <f>IF($A7="","",SUMIFS($D$18:$D$67,$A$18:$A$67,$A7,$F$18:$F$67,2,$G$18:$G$67,$B$2,$E$18:$E$67,"&lt;&gt;abgelehnt"))</f>
      </c>
      <c r="J7" s="9">
        <f>IF($A7="","",SUMIFS($D$18:$D$67,$A$18:$A$67,$A7,$F$18:$F$67,3,$G$18:$G$67,$B$2,$E$18:$E$67,"&lt;&gt;abgelehnt"))</f>
      </c>
      <c r="K7" s="9">
        <f>IF($A7="","",SUMIFS($D$18:$D$67,$A$18:$A$67,$A7,$F$18:$F$67,4,$G$18:$G$67,$B$2,$E$18:$E$67,"&lt;&gt;abgelehnt"))</f>
      </c>
      <c r="L7" s="9">
        <f>IF($A7="","",SUMIFS($D$18:$D$67,$A$18:$A$67,$A7,$F$18:$F$67,5,$G$18:$G$67,$B$2,$E$18:$E$67,"&lt;&gt;abgelehnt"))</f>
      </c>
      <c r="M7" s="9">
        <f>IF($A7="","",SUMIFS($D$18:$D$67,$A$18:$A$67,$A7,$F$18:$F$67,6,$G$18:$G$67,$B$2,$E$18:$E$67,"&lt;&gt;abgelehnt"))</f>
      </c>
      <c r="N7" s="9">
        <f>IF($A7="","",SUMIFS($D$18:$D$67,$A$18:$A$67,$A7,$F$18:$F$67,7,$G$18:$G$67,$B$2,$E$18:$E$67,"&lt;&gt;abgelehnt"))</f>
      </c>
      <c r="O7" s="9">
        <f>IF($A7="","",SUMIFS($D$18:$D$67,$A$18:$A$67,$A7,$F$18:$F$67,8,$G$18:$G$67,$B$2,$E$18:$E$67,"&lt;&gt;abgelehnt"))</f>
      </c>
      <c r="P7" s="9">
        <f>IF($A7="","",SUMIFS($D$18:$D$67,$A$18:$A$67,$A7,$F$18:$F$67,9,$G$18:$G$67,$B$2,$E$18:$E$67,"&lt;&gt;abgelehnt"))</f>
      </c>
      <c r="Q7" s="9">
        <f>IF($A7="","",SUMIFS($D$18:$D$67,$A$18:$A$67,$A7,$F$18:$F$67,10,$G$18:$G$67,$B$2,$E$18:$E$67,"&lt;&gt;abgelehnt"))</f>
      </c>
      <c r="R7" s="9">
        <f>IF($A7="","",SUMIFS($D$18:$D$67,$A$18:$A$67,$A7,$F$18:$F$67,11,$G$18:$G$67,$B$2,$E$18:$E$67,"&lt;&gt;abgelehnt"))</f>
      </c>
      <c r="S7" s="9">
        <f>IF($A7="","",SUMIFS($D$18:$D$67,$A$18:$A$67,$A7,$F$18:$F$67,12,$G$18:$G$67,$B$2,$E$18:$E$67,"&lt;&gt;abgelehnt"))</f>
      </c>
      <c r="V7" t="s">
        <v>30</v>
      </c>
      <c r="W7" s="12">
        <v>46472</v>
      </c>
    </row>
    <row r="8" spans="1:23" x14ac:dyDescent="0.25">
      <c r="A8" s="7" t="s">
        <v>31</v>
      </c>
      <c r="B8" s="8">
        <v>28</v>
      </c>
      <c r="C8" s="8">
        <v>4</v>
      </c>
      <c r="D8" s="9">
        <f>IF(A8="","",B8+C8)</f>
      </c>
      <c r="E8" s="9">
        <f>IF(A8="","",SUMIFS($D$18:$D$67,$A$18:$A$67,A8,$G$18:$G$67,$B$2,$E$18:$E$67,"&lt;&gt;abgelehnt"))</f>
      </c>
      <c r="F8" s="10">
        <f>IF(A8="","",D8-E8)</f>
      </c>
      <c r="G8" s="11">
        <f>IF(A8="","",IF(F8&lt;0,"überplant",""))</f>
      </c>
      <c r="H8" s="9">
        <f>IF($A8="","",SUMIFS($D$18:$D$67,$A$18:$A$67,$A8,$F$18:$F$67,1,$G$18:$G$67,$B$2,$E$18:$E$67,"&lt;&gt;abgelehnt"))</f>
      </c>
      <c r="I8" s="9">
        <f>IF($A8="","",SUMIFS($D$18:$D$67,$A$18:$A$67,$A8,$F$18:$F$67,2,$G$18:$G$67,$B$2,$E$18:$E$67,"&lt;&gt;abgelehnt"))</f>
      </c>
      <c r="J8" s="9">
        <f>IF($A8="","",SUMIFS($D$18:$D$67,$A$18:$A$67,$A8,$F$18:$F$67,3,$G$18:$G$67,$B$2,$E$18:$E$67,"&lt;&gt;abgelehnt"))</f>
      </c>
      <c r="K8" s="9">
        <f>IF($A8="","",SUMIFS($D$18:$D$67,$A$18:$A$67,$A8,$F$18:$F$67,4,$G$18:$G$67,$B$2,$E$18:$E$67,"&lt;&gt;abgelehnt"))</f>
      </c>
      <c r="L8" s="9">
        <f>IF($A8="","",SUMIFS($D$18:$D$67,$A$18:$A$67,$A8,$F$18:$F$67,5,$G$18:$G$67,$B$2,$E$18:$E$67,"&lt;&gt;abgelehnt"))</f>
      </c>
      <c r="M8" s="9">
        <f>IF($A8="","",SUMIFS($D$18:$D$67,$A$18:$A$67,$A8,$F$18:$F$67,6,$G$18:$G$67,$B$2,$E$18:$E$67,"&lt;&gt;abgelehnt"))</f>
      </c>
      <c r="N8" s="9">
        <f>IF($A8="","",SUMIFS($D$18:$D$67,$A$18:$A$67,$A8,$F$18:$F$67,7,$G$18:$G$67,$B$2,$E$18:$E$67,"&lt;&gt;abgelehnt"))</f>
      </c>
      <c r="O8" s="9">
        <f>IF($A8="","",SUMIFS($D$18:$D$67,$A$18:$A$67,$A8,$F$18:$F$67,8,$G$18:$G$67,$B$2,$E$18:$E$67,"&lt;&gt;abgelehnt"))</f>
      </c>
      <c r="P8" s="9">
        <f>IF($A8="","",SUMIFS($D$18:$D$67,$A$18:$A$67,$A8,$F$18:$F$67,9,$G$18:$G$67,$B$2,$E$18:$E$67,"&lt;&gt;abgelehnt"))</f>
      </c>
      <c r="Q8" s="9">
        <f>IF($A8="","",SUMIFS($D$18:$D$67,$A$18:$A$67,$A8,$F$18:$F$67,10,$G$18:$G$67,$B$2,$E$18:$E$67,"&lt;&gt;abgelehnt"))</f>
      </c>
      <c r="R8" s="9">
        <f>IF($A8="","",SUMIFS($D$18:$D$67,$A$18:$A$67,$A8,$F$18:$F$67,11,$G$18:$G$67,$B$2,$E$18:$E$67,"&lt;&gt;abgelehnt"))</f>
      </c>
      <c r="S8" s="9">
        <f>IF($A8="","",SUMIFS($D$18:$D$67,$A$18:$A$67,$A8,$F$18:$F$67,12,$G$18:$G$67,$B$2,$E$18:$E$67,"&lt;&gt;abgelehnt"))</f>
      </c>
      <c r="V8" t="s">
        <v>32</v>
      </c>
      <c r="W8" s="12">
        <v>46475</v>
      </c>
    </row>
    <row r="9" spans="1:23" x14ac:dyDescent="0.25">
      <c r="A9" s="7" t="s">
        <v>33</v>
      </c>
      <c r="B9" s="8">
        <v>30</v>
      </c>
      <c r="C9" s="8">
        <v>0</v>
      </c>
      <c r="D9" s="9">
        <f>IF(A9="","",B9+C9)</f>
      </c>
      <c r="E9" s="9">
        <f>IF(A9="","",SUMIFS($D$18:$D$67,$A$18:$A$67,A9,$G$18:$G$67,$B$2,$E$18:$E$67,"&lt;&gt;abgelehnt"))</f>
      </c>
      <c r="F9" s="10">
        <f>IF(A9="","",D9-E9)</f>
      </c>
      <c r="G9" s="11">
        <f>IF(A9="","",IF(F9&lt;0,"überplant",""))</f>
      </c>
      <c r="H9" s="9">
        <f>IF($A9="","",SUMIFS($D$18:$D$67,$A$18:$A$67,$A9,$F$18:$F$67,1,$G$18:$G$67,$B$2,$E$18:$E$67,"&lt;&gt;abgelehnt"))</f>
      </c>
      <c r="I9" s="9">
        <f>IF($A9="","",SUMIFS($D$18:$D$67,$A$18:$A$67,$A9,$F$18:$F$67,2,$G$18:$G$67,$B$2,$E$18:$E$67,"&lt;&gt;abgelehnt"))</f>
      </c>
      <c r="J9" s="9">
        <f>IF($A9="","",SUMIFS($D$18:$D$67,$A$18:$A$67,$A9,$F$18:$F$67,3,$G$18:$G$67,$B$2,$E$18:$E$67,"&lt;&gt;abgelehnt"))</f>
      </c>
      <c r="K9" s="9">
        <f>IF($A9="","",SUMIFS($D$18:$D$67,$A$18:$A$67,$A9,$F$18:$F$67,4,$G$18:$G$67,$B$2,$E$18:$E$67,"&lt;&gt;abgelehnt"))</f>
      </c>
      <c r="L9" s="9">
        <f>IF($A9="","",SUMIFS($D$18:$D$67,$A$18:$A$67,$A9,$F$18:$F$67,5,$G$18:$G$67,$B$2,$E$18:$E$67,"&lt;&gt;abgelehnt"))</f>
      </c>
      <c r="M9" s="9">
        <f>IF($A9="","",SUMIFS($D$18:$D$67,$A$18:$A$67,$A9,$F$18:$F$67,6,$G$18:$G$67,$B$2,$E$18:$E$67,"&lt;&gt;abgelehnt"))</f>
      </c>
      <c r="N9" s="9">
        <f>IF($A9="","",SUMIFS($D$18:$D$67,$A$18:$A$67,$A9,$F$18:$F$67,7,$G$18:$G$67,$B$2,$E$18:$E$67,"&lt;&gt;abgelehnt"))</f>
      </c>
      <c r="O9" s="9">
        <f>IF($A9="","",SUMIFS($D$18:$D$67,$A$18:$A$67,$A9,$F$18:$F$67,8,$G$18:$G$67,$B$2,$E$18:$E$67,"&lt;&gt;abgelehnt"))</f>
      </c>
      <c r="P9" s="9">
        <f>IF($A9="","",SUMIFS($D$18:$D$67,$A$18:$A$67,$A9,$F$18:$F$67,9,$G$18:$G$67,$B$2,$E$18:$E$67,"&lt;&gt;abgelehnt"))</f>
      </c>
      <c r="Q9" s="9">
        <f>IF($A9="","",SUMIFS($D$18:$D$67,$A$18:$A$67,$A9,$F$18:$F$67,10,$G$18:$G$67,$B$2,$E$18:$E$67,"&lt;&gt;abgelehnt"))</f>
      </c>
      <c r="R9" s="9">
        <f>IF($A9="","",SUMIFS($D$18:$D$67,$A$18:$A$67,$A9,$F$18:$F$67,11,$G$18:$G$67,$B$2,$E$18:$E$67,"&lt;&gt;abgelehnt"))</f>
      </c>
      <c r="S9" s="9">
        <f>IF($A9="","",SUMIFS($D$18:$D$67,$A$18:$A$67,$A9,$F$18:$F$67,12,$G$18:$G$67,$B$2,$E$18:$E$67,"&lt;&gt;abgelehnt"))</f>
      </c>
      <c r="V9" t="s">
        <v>34</v>
      </c>
      <c r="W9" s="12">
        <v>46508</v>
      </c>
    </row>
    <row r="10" spans="1:23" x14ac:dyDescent="0.25">
      <c r="A10" s="7" t="s">
        <v>35</v>
      </c>
      <c r="B10" s="8">
        <v>30</v>
      </c>
      <c r="C10" s="8">
        <v>0</v>
      </c>
      <c r="D10" s="9">
        <f>IF(A10="","",B10+C10)</f>
      </c>
      <c r="E10" s="9">
        <f>IF(A10="","",SUMIFS($D$18:$D$67,$A$18:$A$67,A10,$G$18:$G$67,$B$2,$E$18:$E$67,"&lt;&gt;abgelehnt"))</f>
      </c>
      <c r="F10" s="10">
        <f>IF(A10="","",D10-E10)</f>
      </c>
      <c r="G10" s="11">
        <f>IF(A10="","",IF(F10&lt;0,"überplant",""))</f>
      </c>
      <c r="H10" s="9">
        <f>IF($A10="","",SUMIFS($D$18:$D$67,$A$18:$A$67,$A10,$F$18:$F$67,1,$G$18:$G$67,$B$2,$E$18:$E$67,"&lt;&gt;abgelehnt"))</f>
      </c>
      <c r="I10" s="9">
        <f>IF($A10="","",SUMIFS($D$18:$D$67,$A$18:$A$67,$A10,$F$18:$F$67,2,$G$18:$G$67,$B$2,$E$18:$E$67,"&lt;&gt;abgelehnt"))</f>
      </c>
      <c r="J10" s="9">
        <f>IF($A10="","",SUMIFS($D$18:$D$67,$A$18:$A$67,$A10,$F$18:$F$67,3,$G$18:$G$67,$B$2,$E$18:$E$67,"&lt;&gt;abgelehnt"))</f>
      </c>
      <c r="K10" s="9">
        <f>IF($A10="","",SUMIFS($D$18:$D$67,$A$18:$A$67,$A10,$F$18:$F$67,4,$G$18:$G$67,$B$2,$E$18:$E$67,"&lt;&gt;abgelehnt"))</f>
      </c>
      <c r="L10" s="9">
        <f>IF($A10="","",SUMIFS($D$18:$D$67,$A$18:$A$67,$A10,$F$18:$F$67,5,$G$18:$G$67,$B$2,$E$18:$E$67,"&lt;&gt;abgelehnt"))</f>
      </c>
      <c r="M10" s="9">
        <f>IF($A10="","",SUMIFS($D$18:$D$67,$A$18:$A$67,$A10,$F$18:$F$67,6,$G$18:$G$67,$B$2,$E$18:$E$67,"&lt;&gt;abgelehnt"))</f>
      </c>
      <c r="N10" s="9">
        <f>IF($A10="","",SUMIFS($D$18:$D$67,$A$18:$A$67,$A10,$F$18:$F$67,7,$G$18:$G$67,$B$2,$E$18:$E$67,"&lt;&gt;abgelehnt"))</f>
      </c>
      <c r="O10" s="9">
        <f>IF($A10="","",SUMIFS($D$18:$D$67,$A$18:$A$67,$A10,$F$18:$F$67,8,$G$18:$G$67,$B$2,$E$18:$E$67,"&lt;&gt;abgelehnt"))</f>
      </c>
      <c r="P10" s="9">
        <f>IF($A10="","",SUMIFS($D$18:$D$67,$A$18:$A$67,$A10,$F$18:$F$67,9,$G$18:$G$67,$B$2,$E$18:$E$67,"&lt;&gt;abgelehnt"))</f>
      </c>
      <c r="Q10" s="9">
        <f>IF($A10="","",SUMIFS($D$18:$D$67,$A$18:$A$67,$A10,$F$18:$F$67,10,$G$18:$G$67,$B$2,$E$18:$E$67,"&lt;&gt;abgelehnt"))</f>
      </c>
      <c r="R10" s="9">
        <f>IF($A10="","",SUMIFS($D$18:$D$67,$A$18:$A$67,$A10,$F$18:$F$67,11,$G$18:$G$67,$B$2,$E$18:$E$67,"&lt;&gt;abgelehnt"))</f>
      </c>
      <c r="S10" s="9">
        <f>IF($A10="","",SUMIFS($D$18:$D$67,$A$18:$A$67,$A10,$F$18:$F$67,12,$G$18:$G$67,$B$2,$E$18:$E$67,"&lt;&gt;abgelehnt"))</f>
      </c>
      <c r="V10" t="s">
        <v>36</v>
      </c>
      <c r="W10" s="12">
        <v>46513</v>
      </c>
    </row>
    <row r="11" spans="1:23" x14ac:dyDescent="0.25">
      <c r="A11" s="7" t="s">
        <v>37</v>
      </c>
      <c r="B11" s="8">
        <v>27</v>
      </c>
      <c r="C11" s="8">
        <v>1</v>
      </c>
      <c r="D11" s="9">
        <f>IF(A11="","",B11+C11)</f>
      </c>
      <c r="E11" s="9">
        <f>IF(A11="","",SUMIFS($D$18:$D$67,$A$18:$A$67,A11,$G$18:$G$67,$B$2,$E$18:$E$67,"&lt;&gt;abgelehnt"))</f>
      </c>
      <c r="F11" s="10">
        <f>IF(A11="","",D11-E11)</f>
      </c>
      <c r="G11" s="11">
        <f>IF(A11="","",IF(F11&lt;0,"überplant",""))</f>
      </c>
      <c r="H11" s="9">
        <f>IF($A11="","",SUMIFS($D$18:$D$67,$A$18:$A$67,$A11,$F$18:$F$67,1,$G$18:$G$67,$B$2,$E$18:$E$67,"&lt;&gt;abgelehnt"))</f>
      </c>
      <c r="I11" s="9">
        <f>IF($A11="","",SUMIFS($D$18:$D$67,$A$18:$A$67,$A11,$F$18:$F$67,2,$G$18:$G$67,$B$2,$E$18:$E$67,"&lt;&gt;abgelehnt"))</f>
      </c>
      <c r="J11" s="9">
        <f>IF($A11="","",SUMIFS($D$18:$D$67,$A$18:$A$67,$A11,$F$18:$F$67,3,$G$18:$G$67,$B$2,$E$18:$E$67,"&lt;&gt;abgelehnt"))</f>
      </c>
      <c r="K11" s="9">
        <f>IF($A11="","",SUMIFS($D$18:$D$67,$A$18:$A$67,$A11,$F$18:$F$67,4,$G$18:$G$67,$B$2,$E$18:$E$67,"&lt;&gt;abgelehnt"))</f>
      </c>
      <c r="L11" s="9">
        <f>IF($A11="","",SUMIFS($D$18:$D$67,$A$18:$A$67,$A11,$F$18:$F$67,5,$G$18:$G$67,$B$2,$E$18:$E$67,"&lt;&gt;abgelehnt"))</f>
      </c>
      <c r="M11" s="9">
        <f>IF($A11="","",SUMIFS($D$18:$D$67,$A$18:$A$67,$A11,$F$18:$F$67,6,$G$18:$G$67,$B$2,$E$18:$E$67,"&lt;&gt;abgelehnt"))</f>
      </c>
      <c r="N11" s="9">
        <f>IF($A11="","",SUMIFS($D$18:$D$67,$A$18:$A$67,$A11,$F$18:$F$67,7,$G$18:$G$67,$B$2,$E$18:$E$67,"&lt;&gt;abgelehnt"))</f>
      </c>
      <c r="O11" s="9">
        <f>IF($A11="","",SUMIFS($D$18:$D$67,$A$18:$A$67,$A11,$F$18:$F$67,8,$G$18:$G$67,$B$2,$E$18:$E$67,"&lt;&gt;abgelehnt"))</f>
      </c>
      <c r="P11" s="9">
        <f>IF($A11="","",SUMIFS($D$18:$D$67,$A$18:$A$67,$A11,$F$18:$F$67,9,$G$18:$G$67,$B$2,$E$18:$E$67,"&lt;&gt;abgelehnt"))</f>
      </c>
      <c r="Q11" s="9">
        <f>IF($A11="","",SUMIFS($D$18:$D$67,$A$18:$A$67,$A11,$F$18:$F$67,10,$G$18:$G$67,$B$2,$E$18:$E$67,"&lt;&gt;abgelehnt"))</f>
      </c>
      <c r="R11" s="9">
        <f>IF($A11="","",SUMIFS($D$18:$D$67,$A$18:$A$67,$A11,$F$18:$F$67,11,$G$18:$G$67,$B$2,$E$18:$E$67,"&lt;&gt;abgelehnt"))</f>
      </c>
      <c r="S11" s="9">
        <f>IF($A11="","",SUMIFS($D$18:$D$67,$A$18:$A$67,$A11,$F$18:$F$67,12,$G$18:$G$67,$B$2,$E$18:$E$67,"&lt;&gt;abgelehnt"))</f>
      </c>
      <c r="V11" t="s">
        <v>38</v>
      </c>
      <c r="W11" s="12">
        <v>46524</v>
      </c>
    </row>
    <row r="12" spans="1:23" x14ac:dyDescent="0.25">
      <c r="A12" s="7" t="s">
        <v>39</v>
      </c>
      <c r="B12" s="8">
        <v>25</v>
      </c>
      <c r="C12" s="8">
        <v>0</v>
      </c>
      <c r="D12" s="9">
        <f>IF(A12="","",B12+C12)</f>
      </c>
      <c r="E12" s="9">
        <f>IF(A12="","",SUMIFS($D$18:$D$67,$A$18:$A$67,A12,$G$18:$G$67,$B$2,$E$18:$E$67,"&lt;&gt;abgelehnt"))</f>
      </c>
      <c r="F12" s="10">
        <f>IF(A12="","",D12-E12)</f>
      </c>
      <c r="G12" s="11">
        <f>IF(A12="","",IF(F12&lt;0,"überplant",""))</f>
      </c>
      <c r="H12" s="9">
        <f>IF($A12="","",SUMIFS($D$18:$D$67,$A$18:$A$67,$A12,$F$18:$F$67,1,$G$18:$G$67,$B$2,$E$18:$E$67,"&lt;&gt;abgelehnt"))</f>
      </c>
      <c r="I12" s="9">
        <f>IF($A12="","",SUMIFS($D$18:$D$67,$A$18:$A$67,$A12,$F$18:$F$67,2,$G$18:$G$67,$B$2,$E$18:$E$67,"&lt;&gt;abgelehnt"))</f>
      </c>
      <c r="J12" s="9">
        <f>IF($A12="","",SUMIFS($D$18:$D$67,$A$18:$A$67,$A12,$F$18:$F$67,3,$G$18:$G$67,$B$2,$E$18:$E$67,"&lt;&gt;abgelehnt"))</f>
      </c>
      <c r="K12" s="9">
        <f>IF($A12="","",SUMIFS($D$18:$D$67,$A$18:$A$67,$A12,$F$18:$F$67,4,$G$18:$G$67,$B$2,$E$18:$E$67,"&lt;&gt;abgelehnt"))</f>
      </c>
      <c r="L12" s="9">
        <f>IF($A12="","",SUMIFS($D$18:$D$67,$A$18:$A$67,$A12,$F$18:$F$67,5,$G$18:$G$67,$B$2,$E$18:$E$67,"&lt;&gt;abgelehnt"))</f>
      </c>
      <c r="M12" s="9">
        <f>IF($A12="","",SUMIFS($D$18:$D$67,$A$18:$A$67,$A12,$F$18:$F$67,6,$G$18:$G$67,$B$2,$E$18:$E$67,"&lt;&gt;abgelehnt"))</f>
      </c>
      <c r="N12" s="9">
        <f>IF($A12="","",SUMIFS($D$18:$D$67,$A$18:$A$67,$A12,$F$18:$F$67,7,$G$18:$G$67,$B$2,$E$18:$E$67,"&lt;&gt;abgelehnt"))</f>
      </c>
      <c r="O12" s="9">
        <f>IF($A12="","",SUMIFS($D$18:$D$67,$A$18:$A$67,$A12,$F$18:$F$67,8,$G$18:$G$67,$B$2,$E$18:$E$67,"&lt;&gt;abgelehnt"))</f>
      </c>
      <c r="P12" s="9">
        <f>IF($A12="","",SUMIFS($D$18:$D$67,$A$18:$A$67,$A12,$F$18:$F$67,9,$G$18:$G$67,$B$2,$E$18:$E$67,"&lt;&gt;abgelehnt"))</f>
      </c>
      <c r="Q12" s="9">
        <f>IF($A12="","",SUMIFS($D$18:$D$67,$A$18:$A$67,$A12,$F$18:$F$67,10,$G$18:$G$67,$B$2,$E$18:$E$67,"&lt;&gt;abgelehnt"))</f>
      </c>
      <c r="R12" s="9">
        <f>IF($A12="","",SUMIFS($D$18:$D$67,$A$18:$A$67,$A12,$F$18:$F$67,11,$G$18:$G$67,$B$2,$E$18:$E$67,"&lt;&gt;abgelehnt"))</f>
      </c>
      <c r="S12" s="9">
        <f>IF($A12="","",SUMIFS($D$18:$D$67,$A$18:$A$67,$A12,$F$18:$F$67,12,$G$18:$G$67,$B$2,$E$18:$E$67,"&lt;&gt;abgelehnt"))</f>
      </c>
      <c r="V12" t="s">
        <v>40</v>
      </c>
      <c r="W12" s="12">
        <v>46663</v>
      </c>
    </row>
    <row r="13" spans="1:23" x14ac:dyDescent="0.25">
      <c r="A13" s="7" t="s">
        <v>41</v>
      </c>
      <c r="B13" s="8">
        <v>30</v>
      </c>
      <c r="C13" s="8">
        <v>3</v>
      </c>
      <c r="D13" s="9">
        <f>IF(A13="","",B13+C13)</f>
      </c>
      <c r="E13" s="9">
        <f>IF(A13="","",SUMIFS($D$18:$D$67,$A$18:$A$67,A13,$G$18:$G$67,$B$2,$E$18:$E$67,"&lt;&gt;abgelehnt"))</f>
      </c>
      <c r="F13" s="10">
        <f>IF(A13="","",D13-E13)</f>
      </c>
      <c r="G13" s="11">
        <f>IF(A13="","",IF(F13&lt;0,"überplant",""))</f>
      </c>
      <c r="H13" s="9">
        <f>IF($A13="","",SUMIFS($D$18:$D$67,$A$18:$A$67,$A13,$F$18:$F$67,1,$G$18:$G$67,$B$2,$E$18:$E$67,"&lt;&gt;abgelehnt"))</f>
      </c>
      <c r="I13" s="9">
        <f>IF($A13="","",SUMIFS($D$18:$D$67,$A$18:$A$67,$A13,$F$18:$F$67,2,$G$18:$G$67,$B$2,$E$18:$E$67,"&lt;&gt;abgelehnt"))</f>
      </c>
      <c r="J13" s="9">
        <f>IF($A13="","",SUMIFS($D$18:$D$67,$A$18:$A$67,$A13,$F$18:$F$67,3,$G$18:$G$67,$B$2,$E$18:$E$67,"&lt;&gt;abgelehnt"))</f>
      </c>
      <c r="K13" s="9">
        <f>IF($A13="","",SUMIFS($D$18:$D$67,$A$18:$A$67,$A13,$F$18:$F$67,4,$G$18:$G$67,$B$2,$E$18:$E$67,"&lt;&gt;abgelehnt"))</f>
      </c>
      <c r="L13" s="9">
        <f>IF($A13="","",SUMIFS($D$18:$D$67,$A$18:$A$67,$A13,$F$18:$F$67,5,$G$18:$G$67,$B$2,$E$18:$E$67,"&lt;&gt;abgelehnt"))</f>
      </c>
      <c r="M13" s="9">
        <f>IF($A13="","",SUMIFS($D$18:$D$67,$A$18:$A$67,$A13,$F$18:$F$67,6,$G$18:$G$67,$B$2,$E$18:$E$67,"&lt;&gt;abgelehnt"))</f>
      </c>
      <c r="N13" s="9">
        <f>IF($A13="","",SUMIFS($D$18:$D$67,$A$18:$A$67,$A13,$F$18:$F$67,7,$G$18:$G$67,$B$2,$E$18:$E$67,"&lt;&gt;abgelehnt"))</f>
      </c>
      <c r="O13" s="9">
        <f>IF($A13="","",SUMIFS($D$18:$D$67,$A$18:$A$67,$A13,$F$18:$F$67,8,$G$18:$G$67,$B$2,$E$18:$E$67,"&lt;&gt;abgelehnt"))</f>
      </c>
      <c r="P13" s="9">
        <f>IF($A13="","",SUMIFS($D$18:$D$67,$A$18:$A$67,$A13,$F$18:$F$67,9,$G$18:$G$67,$B$2,$E$18:$E$67,"&lt;&gt;abgelehnt"))</f>
      </c>
      <c r="Q13" s="9">
        <f>IF($A13="","",SUMIFS($D$18:$D$67,$A$18:$A$67,$A13,$F$18:$F$67,10,$G$18:$G$67,$B$2,$E$18:$E$67,"&lt;&gt;abgelehnt"))</f>
      </c>
      <c r="R13" s="9">
        <f>IF($A13="","",SUMIFS($D$18:$D$67,$A$18:$A$67,$A13,$F$18:$F$67,11,$G$18:$G$67,$B$2,$E$18:$E$67,"&lt;&gt;abgelehnt"))</f>
      </c>
      <c r="S13" s="9">
        <f>IF($A13="","",SUMIFS($D$18:$D$67,$A$18:$A$67,$A13,$F$18:$F$67,12,$G$18:$G$67,$B$2,$E$18:$E$67,"&lt;&gt;abgelehnt"))</f>
      </c>
      <c r="V13" t="s">
        <v>42</v>
      </c>
      <c r="W13" s="12">
        <v>46746</v>
      </c>
    </row>
    <row r="14" spans="1:23" x14ac:dyDescent="0.25">
      <c r="A14" s="1" t="s">
        <v>43</v>
      </c>
      <c r="B14" s="10">
        <f>SUM(B6:B13)</f>
      </c>
      <c r="C14" s="10">
        <f>SUM(C6:C13)</f>
      </c>
      <c r="D14" s="10">
        <f>SUM(D6:D13)</f>
      </c>
      <c r="E14" s="10">
        <f>SUM(E6:E13)</f>
      </c>
      <c r="F14" s="10">
        <f>SUM(F6:F13)</f>
      </c>
      <c r="H14" s="10">
        <f>SUM(H6:H13)</f>
      </c>
      <c r="I14" s="10">
        <f>SUM(I6:I13)</f>
      </c>
      <c r="J14" s="10">
        <f>SUM(J6:J13)</f>
      </c>
      <c r="K14" s="10">
        <f>SUM(K6:K13)</f>
      </c>
      <c r="L14" s="10">
        <f>SUM(L6:L13)</f>
      </c>
      <c r="M14" s="10">
        <f>SUM(M6:M13)</f>
      </c>
      <c r="N14" s="10">
        <f>SUM(N6:N13)</f>
      </c>
      <c r="O14" s="10">
        <f>SUM(O6:O13)</f>
      </c>
      <c r="P14" s="10">
        <f>SUM(P6:P13)</f>
      </c>
      <c r="Q14" s="10">
        <f>SUM(Q6:Q13)</f>
      </c>
      <c r="R14" s="10">
        <f>SUM(R6:R13)</f>
      </c>
      <c r="S14" s="10">
        <f>SUM(S6:S13)</f>
      </c>
      <c r="V14" t="s">
        <v>44</v>
      </c>
      <c r="W14" s="12">
        <v>46747</v>
      </c>
    </row>
    <row r="15" spans="22:23" x14ac:dyDescent="0.25">
      <c r="V15" s="7"/>
      <c r="W15" s="13"/>
    </row>
    <row r="16" spans="1:23" x14ac:dyDescent="0.25">
      <c r="A16" s="1" t="s">
        <v>45</v>
      </c>
      <c r="V16" s="7"/>
      <c r="W16" s="13"/>
    </row>
    <row r="17" spans="1:23" x14ac:dyDescent="0.25">
      <c r="A17" s="4" t="s">
        <v>6</v>
      </c>
      <c r="B17" s="5" t="s">
        <v>46</v>
      </c>
      <c r="C17" s="5" t="s">
        <v>47</v>
      </c>
      <c r="D17" s="5" t="s">
        <v>48</v>
      </c>
      <c r="E17" s="5" t="s">
        <v>49</v>
      </c>
      <c r="F17" s="5" t="s">
        <v>50</v>
      </c>
      <c r="G17" s="5" t="s">
        <v>1</v>
      </c>
      <c r="H17" s="5" t="s">
        <v>51</v>
      </c>
      <c r="V17" s="7"/>
      <c r="W17" s="13"/>
    </row>
    <row r="18" spans="1:23" x14ac:dyDescent="0.25">
      <c r="A18" s="7" t="s">
        <v>33</v>
      </c>
      <c r="B18" s="13">
        <v>46391</v>
      </c>
      <c r="C18" s="13">
        <v>46395</v>
      </c>
      <c r="D18" s="10">
        <f>IF(OR(B18="",C18=""),"",NETWORKDAYS(B18,C18,$W$6:$W$18))</f>
      </c>
      <c r="E18" s="14" t="s">
        <v>52</v>
      </c>
      <c r="F18" s="15">
        <f>IF(B18="","",MONTH(B18))</f>
      </c>
      <c r="G18" s="16">
        <f>IF(B18="","",YEAR(B18))</f>
      </c>
      <c r="H18" s="7" t="s">
        <v>53</v>
      </c>
      <c r="V18" s="7"/>
      <c r="W18" s="13"/>
    </row>
    <row r="19" spans="1:22" x14ac:dyDescent="0.25">
      <c r="A19" s="7" t="s">
        <v>27</v>
      </c>
      <c r="B19" s="13">
        <v>46468</v>
      </c>
      <c r="C19" s="13">
        <v>46479</v>
      </c>
      <c r="D19" s="10">
        <f>IF(OR(B19="",C19=""),"",NETWORKDAYS(B19,C19,$W$6:$W$18))</f>
      </c>
      <c r="E19" s="14" t="s">
        <v>52</v>
      </c>
      <c r="F19" s="15">
        <f>IF(B19="","",MONTH(B19))</f>
      </c>
      <c r="G19" s="16">
        <f>IF(B19="","",YEAR(B19))</f>
      </c>
      <c r="H19" s="7" t="s">
        <v>54</v>
      </c>
      <c r="V19" s="3" t="s">
        <v>55</v>
      </c>
    </row>
    <row r="20" spans="1:8" x14ac:dyDescent="0.25">
      <c r="A20" s="7" t="s">
        <v>39</v>
      </c>
      <c r="B20" s="13">
        <v>46517</v>
      </c>
      <c r="C20" s="13">
        <v>46521</v>
      </c>
      <c r="D20" s="10">
        <f>IF(OR(B20="",C20=""),"",NETWORKDAYS(B20,C20,$W$6:$W$18))</f>
      </c>
      <c r="E20" s="14" t="s">
        <v>52</v>
      </c>
      <c r="F20" s="15">
        <f>IF(B20="","",MONTH(B20))</f>
      </c>
      <c r="G20" s="16">
        <f>IF(B20="","",YEAR(B20))</f>
      </c>
      <c r="H20" s="7" t="s">
        <v>56</v>
      </c>
    </row>
    <row r="21" spans="1:8" x14ac:dyDescent="0.25">
      <c r="A21" s="7" t="s">
        <v>31</v>
      </c>
      <c r="B21" s="13">
        <v>46531</v>
      </c>
      <c r="C21" s="13">
        <v>46535</v>
      </c>
      <c r="D21" s="10">
        <f>IF(OR(B21="",C21=""),"",NETWORKDAYS(B21,C21,$W$6:$W$18))</f>
      </c>
      <c r="E21" s="14" t="s">
        <v>52</v>
      </c>
      <c r="F21" s="15">
        <f>IF(B21="","",MONTH(B21))</f>
      </c>
      <c r="G21" s="16">
        <f>IF(B21="","",YEAR(B21))</f>
      </c>
      <c r="H21" s="7"/>
    </row>
    <row r="22" spans="1:8" x14ac:dyDescent="0.25">
      <c r="A22" s="7" t="s">
        <v>35</v>
      </c>
      <c r="B22" s="13">
        <v>46573</v>
      </c>
      <c r="C22" s="13">
        <v>46584</v>
      </c>
      <c r="D22" s="10">
        <f>IF(OR(B22="",C22=""),"",NETWORKDAYS(B22,C22,$W$6:$W$18))</f>
      </c>
      <c r="E22" s="14" t="s">
        <v>57</v>
      </c>
      <c r="F22" s="15">
        <f>IF(B22="","",MONTH(B22))</f>
      </c>
      <c r="G22" s="16">
        <f>IF(B22="","",YEAR(B22))</f>
      </c>
      <c r="H22" s="7"/>
    </row>
    <row r="23" spans="1:8" x14ac:dyDescent="0.25">
      <c r="A23" s="7" t="s">
        <v>29</v>
      </c>
      <c r="B23" s="13">
        <v>46594</v>
      </c>
      <c r="C23" s="13">
        <v>46612</v>
      </c>
      <c r="D23" s="10">
        <f>IF(OR(B23="",C23=""),"",NETWORKDAYS(B23,C23,$W$6:$W$18))</f>
      </c>
      <c r="E23" s="14" t="s">
        <v>52</v>
      </c>
      <c r="F23" s="15">
        <f>IF(B23="","",MONTH(B23))</f>
      </c>
      <c r="G23" s="16">
        <f>IF(B23="","",YEAR(B23))</f>
      </c>
      <c r="H23" s="7" t="s">
        <v>58</v>
      </c>
    </row>
    <row r="24" spans="1:8" x14ac:dyDescent="0.25">
      <c r="A24" s="7" t="s">
        <v>27</v>
      </c>
      <c r="B24" s="13">
        <v>46601</v>
      </c>
      <c r="C24" s="13">
        <v>46612</v>
      </c>
      <c r="D24" s="10">
        <f>IF(OR(B24="",C24=""),"",NETWORKDAYS(B24,C24,$W$6:$W$18))</f>
      </c>
      <c r="E24" s="14" t="s">
        <v>57</v>
      </c>
      <c r="F24" s="15">
        <f>IF(B24="","",MONTH(B24))</f>
      </c>
      <c r="G24" s="16">
        <f>IF(B24="","",YEAR(B24))</f>
      </c>
      <c r="H24" s="7"/>
    </row>
    <row r="25" spans="1:8" x14ac:dyDescent="0.25">
      <c r="A25" s="7" t="s">
        <v>41</v>
      </c>
      <c r="B25" s="13">
        <v>46615</v>
      </c>
      <c r="C25" s="13">
        <v>46633</v>
      </c>
      <c r="D25" s="10">
        <f>IF(OR(B25="",C25=""),"",NETWORKDAYS(B25,C25,$W$6:$W$18))</f>
      </c>
      <c r="E25" s="14" t="s">
        <v>52</v>
      </c>
      <c r="F25" s="15">
        <f>IF(B25="","",MONTH(B25))</f>
      </c>
      <c r="G25" s="16">
        <f>IF(B25="","",YEAR(B25))</f>
      </c>
      <c r="H25" s="7"/>
    </row>
    <row r="26" spans="1:8" x14ac:dyDescent="0.25">
      <c r="A26" s="7" t="s">
        <v>31</v>
      </c>
      <c r="B26" s="13">
        <v>46678</v>
      </c>
      <c r="C26" s="13">
        <v>46689</v>
      </c>
      <c r="D26" s="10">
        <f>IF(OR(B26="",C26=""),"",NETWORKDAYS(B26,C26,$W$6:$W$18))</f>
      </c>
      <c r="E26" s="14" t="s">
        <v>59</v>
      </c>
      <c r="F26" s="15">
        <f>IF(B26="","",MONTH(B26))</f>
      </c>
      <c r="G26" s="16">
        <f>IF(B26="","",YEAR(B26))</f>
      </c>
      <c r="H26" s="7" t="s">
        <v>60</v>
      </c>
    </row>
    <row r="27" spans="1:8" x14ac:dyDescent="0.25">
      <c r="A27" s="7" t="s">
        <v>37</v>
      </c>
      <c r="B27" s="13">
        <v>46744</v>
      </c>
      <c r="C27" s="13">
        <v>46752</v>
      </c>
      <c r="D27" s="10">
        <f>IF(OR(B27="",C27=""),"",NETWORKDAYS(B27,C27,$W$6:$W$18))</f>
      </c>
      <c r="E27" s="14" t="s">
        <v>52</v>
      </c>
      <c r="F27" s="15">
        <f>IF(B27="","",MONTH(B27))</f>
      </c>
      <c r="G27" s="16">
        <f>IF(B27="","",YEAR(B27))</f>
      </c>
      <c r="H27" s="7"/>
    </row>
    <row r="28" spans="1:8" x14ac:dyDescent="0.25">
      <c r="A28" s="7" t="s">
        <v>29</v>
      </c>
      <c r="B28" s="13">
        <v>46748</v>
      </c>
      <c r="C28" s="13">
        <v>46752</v>
      </c>
      <c r="D28" s="10">
        <f>IF(OR(B28="",C28=""),"",NETWORKDAYS(B28,C28,$W$6:$W$18))</f>
      </c>
      <c r="E28" s="14" t="s">
        <v>57</v>
      </c>
      <c r="F28" s="15">
        <f>IF(B28="","",MONTH(B28))</f>
      </c>
      <c r="G28" s="16">
        <f>IF(B28="","",YEAR(B28))</f>
      </c>
      <c r="H28" s="7" t="s">
        <v>61</v>
      </c>
    </row>
    <row r="29" spans="1:8" x14ac:dyDescent="0.25">
      <c r="A29" s="7"/>
      <c r="B29" s="13"/>
      <c r="C29" s="13"/>
      <c r="D29" s="10">
        <f>IF(OR(B29="",C29=""),"",NETWORKDAYS(B29,C29,$W$6:$W$18))</f>
      </c>
      <c r="E29" s="14"/>
      <c r="F29" s="15">
        <f>IF(B29="","",MONTH(B29))</f>
      </c>
      <c r="G29" s="16">
        <f>IF(B29="","",YEAR(B29))</f>
      </c>
      <c r="H29" s="7"/>
    </row>
    <row r="30" spans="1:8" x14ac:dyDescent="0.25">
      <c r="A30" s="7"/>
      <c r="B30" s="13"/>
      <c r="C30" s="13"/>
      <c r="D30" s="10">
        <f>IF(OR(B30="",C30=""),"",NETWORKDAYS(B30,C30,$W$6:$W$18))</f>
      </c>
      <c r="E30" s="14"/>
      <c r="F30" s="15">
        <f>IF(B30="","",MONTH(B30))</f>
      </c>
      <c r="G30" s="16">
        <f>IF(B30="","",YEAR(B30))</f>
      </c>
      <c r="H30" s="7"/>
    </row>
    <row r="31" spans="1:8" x14ac:dyDescent="0.25">
      <c r="A31" s="7"/>
      <c r="B31" s="13"/>
      <c r="C31" s="13"/>
      <c r="D31" s="10">
        <f>IF(OR(B31="",C31=""),"",NETWORKDAYS(B31,C31,$W$6:$W$18))</f>
      </c>
      <c r="E31" s="14"/>
      <c r="F31" s="15">
        <f>IF(B31="","",MONTH(B31))</f>
      </c>
      <c r="G31" s="16">
        <f>IF(B31="","",YEAR(B31))</f>
      </c>
      <c r="H31" s="7"/>
    </row>
    <row r="32" spans="1:8" x14ac:dyDescent="0.25">
      <c r="A32" s="7"/>
      <c r="B32" s="13"/>
      <c r="C32" s="13"/>
      <c r="D32" s="10">
        <f>IF(OR(B32="",C32=""),"",NETWORKDAYS(B32,C32,$W$6:$W$18))</f>
      </c>
      <c r="E32" s="14"/>
      <c r="F32" s="15">
        <f>IF(B32="","",MONTH(B32))</f>
      </c>
      <c r="G32" s="16">
        <f>IF(B32="","",YEAR(B32))</f>
      </c>
      <c r="H32" s="7"/>
    </row>
    <row r="33" spans="1:8" x14ac:dyDescent="0.25">
      <c r="A33" s="7"/>
      <c r="B33" s="13"/>
      <c r="C33" s="13"/>
      <c r="D33" s="10">
        <f>IF(OR(B33="",C33=""),"",NETWORKDAYS(B33,C33,$W$6:$W$18))</f>
      </c>
      <c r="E33" s="14"/>
      <c r="F33" s="15">
        <f>IF(B33="","",MONTH(B33))</f>
      </c>
      <c r="G33" s="16">
        <f>IF(B33="","",YEAR(B33))</f>
      </c>
      <c r="H33" s="7"/>
    </row>
    <row r="34" spans="1:8" x14ac:dyDescent="0.25">
      <c r="A34" s="7"/>
      <c r="B34" s="13"/>
      <c r="C34" s="13"/>
      <c r="D34" s="10">
        <f>IF(OR(B34="",C34=""),"",NETWORKDAYS(B34,C34,$W$6:$W$18))</f>
      </c>
      <c r="E34" s="14"/>
      <c r="F34" s="15">
        <f>IF(B34="","",MONTH(B34))</f>
      </c>
      <c r="G34" s="16">
        <f>IF(B34="","",YEAR(B34))</f>
      </c>
      <c r="H34" s="7"/>
    </row>
    <row r="35" spans="1:8" x14ac:dyDescent="0.25">
      <c r="A35" s="7"/>
      <c r="B35" s="13"/>
      <c r="C35" s="13"/>
      <c r="D35" s="10">
        <f>IF(OR(B35="",C35=""),"",NETWORKDAYS(B35,C35,$W$6:$W$18))</f>
      </c>
      <c r="E35" s="14"/>
      <c r="F35" s="15">
        <f>IF(B35="","",MONTH(B35))</f>
      </c>
      <c r="G35" s="16">
        <f>IF(B35="","",YEAR(B35))</f>
      </c>
      <c r="H35" s="7"/>
    </row>
    <row r="36" spans="1:8" x14ac:dyDescent="0.25">
      <c r="A36" s="7"/>
      <c r="B36" s="13"/>
      <c r="C36" s="13"/>
      <c r="D36" s="10">
        <f>IF(OR(B36="",C36=""),"",NETWORKDAYS(B36,C36,$W$6:$W$18))</f>
      </c>
      <c r="E36" s="14"/>
      <c r="F36" s="15">
        <f>IF(B36="","",MONTH(B36))</f>
      </c>
      <c r="G36" s="16">
        <f>IF(B36="","",YEAR(B36))</f>
      </c>
      <c r="H36" s="7"/>
    </row>
    <row r="37" spans="1:8" x14ac:dyDescent="0.25">
      <c r="A37" s="7"/>
      <c r="B37" s="13"/>
      <c r="C37" s="13"/>
      <c r="D37" s="10">
        <f>IF(OR(B37="",C37=""),"",NETWORKDAYS(B37,C37,$W$6:$W$18))</f>
      </c>
      <c r="E37" s="14"/>
      <c r="F37" s="15">
        <f>IF(B37="","",MONTH(B37))</f>
      </c>
      <c r="G37" s="16">
        <f>IF(B37="","",YEAR(B37))</f>
      </c>
      <c r="H37" s="7"/>
    </row>
    <row r="38" spans="1:8" x14ac:dyDescent="0.25">
      <c r="A38" s="7"/>
      <c r="B38" s="13"/>
      <c r="C38" s="13"/>
      <c r="D38" s="10">
        <f>IF(OR(B38="",C38=""),"",NETWORKDAYS(B38,C38,$W$6:$W$18))</f>
      </c>
      <c r="E38" s="14"/>
      <c r="F38" s="15">
        <f>IF(B38="","",MONTH(B38))</f>
      </c>
      <c r="G38" s="16">
        <f>IF(B38="","",YEAR(B38))</f>
      </c>
      <c r="H38" s="7"/>
    </row>
    <row r="39" spans="1:8" x14ac:dyDescent="0.25">
      <c r="A39" s="7"/>
      <c r="B39" s="13"/>
      <c r="C39" s="13"/>
      <c r="D39" s="10">
        <f>IF(OR(B39="",C39=""),"",NETWORKDAYS(B39,C39,$W$6:$W$18))</f>
      </c>
      <c r="E39" s="14"/>
      <c r="F39" s="15">
        <f>IF(B39="","",MONTH(B39))</f>
      </c>
      <c r="G39" s="16">
        <f>IF(B39="","",YEAR(B39))</f>
      </c>
      <c r="H39" s="7"/>
    </row>
    <row r="40" spans="1:8" x14ac:dyDescent="0.25">
      <c r="A40" s="7"/>
      <c r="B40" s="13"/>
      <c r="C40" s="13"/>
      <c r="D40" s="10">
        <f>IF(OR(B40="",C40=""),"",NETWORKDAYS(B40,C40,$W$6:$W$18))</f>
      </c>
      <c r="E40" s="14"/>
      <c r="F40" s="15">
        <f>IF(B40="","",MONTH(B40))</f>
      </c>
      <c r="G40" s="16">
        <f>IF(B40="","",YEAR(B40))</f>
      </c>
      <c r="H40" s="7"/>
    </row>
    <row r="41" spans="1:8" x14ac:dyDescent="0.25">
      <c r="A41" s="7"/>
      <c r="B41" s="13"/>
      <c r="C41" s="13"/>
      <c r="D41" s="10">
        <f>IF(OR(B41="",C41=""),"",NETWORKDAYS(B41,C41,$W$6:$W$18))</f>
      </c>
      <c r="E41" s="14"/>
      <c r="F41" s="15">
        <f>IF(B41="","",MONTH(B41))</f>
      </c>
      <c r="G41" s="16">
        <f>IF(B41="","",YEAR(B41))</f>
      </c>
      <c r="H41" s="7"/>
    </row>
    <row r="42" spans="1:8" x14ac:dyDescent="0.25">
      <c r="A42" s="7"/>
      <c r="B42" s="13"/>
      <c r="C42" s="13"/>
      <c r="D42" s="10">
        <f>IF(OR(B42="",C42=""),"",NETWORKDAYS(B42,C42,$W$6:$W$18))</f>
      </c>
      <c r="E42" s="14"/>
      <c r="F42" s="15">
        <f>IF(B42="","",MONTH(B42))</f>
      </c>
      <c r="G42" s="16">
        <f>IF(B42="","",YEAR(B42))</f>
      </c>
      <c r="H42" s="7"/>
    </row>
    <row r="43" spans="1:8" x14ac:dyDescent="0.25">
      <c r="A43" s="7"/>
      <c r="B43" s="13"/>
      <c r="C43" s="13"/>
      <c r="D43" s="10">
        <f>IF(OR(B43="",C43=""),"",NETWORKDAYS(B43,C43,$W$6:$W$18))</f>
      </c>
      <c r="E43" s="14"/>
      <c r="F43" s="15">
        <f>IF(B43="","",MONTH(B43))</f>
      </c>
      <c r="G43" s="16">
        <f>IF(B43="","",YEAR(B43))</f>
      </c>
      <c r="H43" s="7"/>
    </row>
    <row r="44" spans="1:8" x14ac:dyDescent="0.25">
      <c r="A44" s="7"/>
      <c r="B44" s="13"/>
      <c r="C44" s="13"/>
      <c r="D44" s="10">
        <f>IF(OR(B44="",C44=""),"",NETWORKDAYS(B44,C44,$W$6:$W$18))</f>
      </c>
      <c r="E44" s="14"/>
      <c r="F44" s="15">
        <f>IF(B44="","",MONTH(B44))</f>
      </c>
      <c r="G44" s="16">
        <f>IF(B44="","",YEAR(B44))</f>
      </c>
      <c r="H44" s="7"/>
    </row>
    <row r="45" spans="1:8" x14ac:dyDescent="0.25">
      <c r="A45" s="7"/>
      <c r="B45" s="13"/>
      <c r="C45" s="13"/>
      <c r="D45" s="10">
        <f>IF(OR(B45="",C45=""),"",NETWORKDAYS(B45,C45,$W$6:$W$18))</f>
      </c>
      <c r="E45" s="14"/>
      <c r="F45" s="15">
        <f>IF(B45="","",MONTH(B45))</f>
      </c>
      <c r="G45" s="16">
        <f>IF(B45="","",YEAR(B45))</f>
      </c>
      <c r="H45" s="7"/>
    </row>
    <row r="46" spans="1:8" x14ac:dyDescent="0.25">
      <c r="A46" s="7"/>
      <c r="B46" s="13"/>
      <c r="C46" s="13"/>
      <c r="D46" s="10">
        <f>IF(OR(B46="",C46=""),"",NETWORKDAYS(B46,C46,$W$6:$W$18))</f>
      </c>
      <c r="E46" s="14"/>
      <c r="F46" s="15">
        <f>IF(B46="","",MONTH(B46))</f>
      </c>
      <c r="G46" s="16">
        <f>IF(B46="","",YEAR(B46))</f>
      </c>
      <c r="H46" s="7"/>
    </row>
    <row r="47" spans="1:8" x14ac:dyDescent="0.25">
      <c r="A47" s="7"/>
      <c r="B47" s="13"/>
      <c r="C47" s="13"/>
      <c r="D47" s="10">
        <f>IF(OR(B47="",C47=""),"",NETWORKDAYS(B47,C47,$W$6:$W$18))</f>
      </c>
      <c r="E47" s="14"/>
      <c r="F47" s="15">
        <f>IF(B47="","",MONTH(B47))</f>
      </c>
      <c r="G47" s="16">
        <f>IF(B47="","",YEAR(B47))</f>
      </c>
      <c r="H47" s="7"/>
    </row>
    <row r="48" spans="1:8" x14ac:dyDescent="0.25">
      <c r="A48" s="7"/>
      <c r="B48" s="13"/>
      <c r="C48" s="13"/>
      <c r="D48" s="10">
        <f>IF(OR(B48="",C48=""),"",NETWORKDAYS(B48,C48,$W$6:$W$18))</f>
      </c>
      <c r="E48" s="14"/>
      <c r="F48" s="15">
        <f>IF(B48="","",MONTH(B48))</f>
      </c>
      <c r="G48" s="16">
        <f>IF(B48="","",YEAR(B48))</f>
      </c>
      <c r="H48" s="7"/>
    </row>
    <row r="49" spans="1:8" x14ac:dyDescent="0.25">
      <c r="A49" s="7"/>
      <c r="B49" s="13"/>
      <c r="C49" s="13"/>
      <c r="D49" s="10">
        <f>IF(OR(B49="",C49=""),"",NETWORKDAYS(B49,C49,$W$6:$W$18))</f>
      </c>
      <c r="E49" s="14"/>
      <c r="F49" s="15">
        <f>IF(B49="","",MONTH(B49))</f>
      </c>
      <c r="G49" s="16">
        <f>IF(B49="","",YEAR(B49))</f>
      </c>
      <c r="H49" s="7"/>
    </row>
    <row r="50" spans="1:8" x14ac:dyDescent="0.25">
      <c r="A50" s="7"/>
      <c r="B50" s="13"/>
      <c r="C50" s="13"/>
      <c r="D50" s="10">
        <f>IF(OR(B50="",C50=""),"",NETWORKDAYS(B50,C50,$W$6:$W$18))</f>
      </c>
      <c r="E50" s="14"/>
      <c r="F50" s="15">
        <f>IF(B50="","",MONTH(B50))</f>
      </c>
      <c r="G50" s="16">
        <f>IF(B50="","",YEAR(B50))</f>
      </c>
      <c r="H50" s="7"/>
    </row>
    <row r="51" spans="1:8" x14ac:dyDescent="0.25">
      <c r="A51" s="7"/>
      <c r="B51" s="13"/>
      <c r="C51" s="13"/>
      <c r="D51" s="10">
        <f>IF(OR(B51="",C51=""),"",NETWORKDAYS(B51,C51,$W$6:$W$18))</f>
      </c>
      <c r="E51" s="14"/>
      <c r="F51" s="15">
        <f>IF(B51="","",MONTH(B51))</f>
      </c>
      <c r="G51" s="16">
        <f>IF(B51="","",YEAR(B51))</f>
      </c>
      <c r="H51" s="7"/>
    </row>
    <row r="52" spans="1:8" x14ac:dyDescent="0.25">
      <c r="A52" s="7"/>
      <c r="B52" s="13"/>
      <c r="C52" s="13"/>
      <c r="D52" s="10">
        <f>IF(OR(B52="",C52=""),"",NETWORKDAYS(B52,C52,$W$6:$W$18))</f>
      </c>
      <c r="E52" s="14"/>
      <c r="F52" s="15">
        <f>IF(B52="","",MONTH(B52))</f>
      </c>
      <c r="G52" s="16">
        <f>IF(B52="","",YEAR(B52))</f>
      </c>
      <c r="H52" s="7"/>
    </row>
    <row r="53" spans="1:8" x14ac:dyDescent="0.25">
      <c r="A53" s="7"/>
      <c r="B53" s="13"/>
      <c r="C53" s="13"/>
      <c r="D53" s="10">
        <f>IF(OR(B53="",C53=""),"",NETWORKDAYS(B53,C53,$W$6:$W$18))</f>
      </c>
      <c r="E53" s="14"/>
      <c r="F53" s="15">
        <f>IF(B53="","",MONTH(B53))</f>
      </c>
      <c r="G53" s="16">
        <f>IF(B53="","",YEAR(B53))</f>
      </c>
      <c r="H53" s="7"/>
    </row>
    <row r="54" spans="1:8" x14ac:dyDescent="0.25">
      <c r="A54" s="7"/>
      <c r="B54" s="13"/>
      <c r="C54" s="13"/>
      <c r="D54" s="10">
        <f>IF(OR(B54="",C54=""),"",NETWORKDAYS(B54,C54,$W$6:$W$18))</f>
      </c>
      <c r="E54" s="14"/>
      <c r="F54" s="15">
        <f>IF(B54="","",MONTH(B54))</f>
      </c>
      <c r="G54" s="16">
        <f>IF(B54="","",YEAR(B54))</f>
      </c>
      <c r="H54" s="7"/>
    </row>
    <row r="55" spans="1:8" x14ac:dyDescent="0.25">
      <c r="A55" s="7"/>
      <c r="B55" s="13"/>
      <c r="C55" s="13"/>
      <c r="D55" s="10">
        <f>IF(OR(B55="",C55=""),"",NETWORKDAYS(B55,C55,$W$6:$W$18))</f>
      </c>
      <c r="E55" s="14"/>
      <c r="F55" s="15">
        <f>IF(B55="","",MONTH(B55))</f>
      </c>
      <c r="G55" s="16">
        <f>IF(B55="","",YEAR(B55))</f>
      </c>
      <c r="H55" s="7"/>
    </row>
    <row r="56" spans="1:8" x14ac:dyDescent="0.25">
      <c r="A56" s="7"/>
      <c r="B56" s="13"/>
      <c r="C56" s="13"/>
      <c r="D56" s="10">
        <f>IF(OR(B56="",C56=""),"",NETWORKDAYS(B56,C56,$W$6:$W$18))</f>
      </c>
      <c r="E56" s="14"/>
      <c r="F56" s="15">
        <f>IF(B56="","",MONTH(B56))</f>
      </c>
      <c r="G56" s="16">
        <f>IF(B56="","",YEAR(B56))</f>
      </c>
      <c r="H56" s="7"/>
    </row>
    <row r="57" spans="1:8" x14ac:dyDescent="0.25">
      <c r="A57" s="7"/>
      <c r="B57" s="13"/>
      <c r="C57" s="13"/>
      <c r="D57" s="10">
        <f>IF(OR(B57="",C57=""),"",NETWORKDAYS(B57,C57,$W$6:$W$18))</f>
      </c>
      <c r="E57" s="14"/>
      <c r="F57" s="15">
        <f>IF(B57="","",MONTH(B57))</f>
      </c>
      <c r="G57" s="16">
        <f>IF(B57="","",YEAR(B57))</f>
      </c>
      <c r="H57" s="7"/>
    </row>
    <row r="58" spans="1:8" x14ac:dyDescent="0.25">
      <c r="A58" s="7"/>
      <c r="B58" s="13"/>
      <c r="C58" s="13"/>
      <c r="D58" s="10">
        <f>IF(OR(B58="",C58=""),"",NETWORKDAYS(B58,C58,$W$6:$W$18))</f>
      </c>
      <c r="E58" s="14"/>
      <c r="F58" s="15">
        <f>IF(B58="","",MONTH(B58))</f>
      </c>
      <c r="G58" s="16">
        <f>IF(B58="","",YEAR(B58))</f>
      </c>
      <c r="H58" s="7"/>
    </row>
    <row r="59" spans="1:8" x14ac:dyDescent="0.25">
      <c r="A59" s="7"/>
      <c r="B59" s="13"/>
      <c r="C59" s="13"/>
      <c r="D59" s="10">
        <f>IF(OR(B59="",C59=""),"",NETWORKDAYS(B59,C59,$W$6:$W$18))</f>
      </c>
      <c r="E59" s="14"/>
      <c r="F59" s="15">
        <f>IF(B59="","",MONTH(B59))</f>
      </c>
      <c r="G59" s="16">
        <f>IF(B59="","",YEAR(B59))</f>
      </c>
      <c r="H59" s="7"/>
    </row>
    <row r="60" spans="1:8" x14ac:dyDescent="0.25">
      <c r="A60" s="7"/>
      <c r="B60" s="13"/>
      <c r="C60" s="13"/>
      <c r="D60" s="10">
        <f>IF(OR(B60="",C60=""),"",NETWORKDAYS(B60,C60,$W$6:$W$18))</f>
      </c>
      <c r="E60" s="14"/>
      <c r="F60" s="15">
        <f>IF(B60="","",MONTH(B60))</f>
      </c>
      <c r="G60" s="16">
        <f>IF(B60="","",YEAR(B60))</f>
      </c>
      <c r="H60" s="7"/>
    </row>
    <row r="61" spans="1:8" x14ac:dyDescent="0.25">
      <c r="A61" s="7"/>
      <c r="B61" s="13"/>
      <c r="C61" s="13"/>
      <c r="D61" s="10">
        <f>IF(OR(B61="",C61=""),"",NETWORKDAYS(B61,C61,$W$6:$W$18))</f>
      </c>
      <c r="E61" s="14"/>
      <c r="F61" s="15">
        <f>IF(B61="","",MONTH(B61))</f>
      </c>
      <c r="G61" s="16">
        <f>IF(B61="","",YEAR(B61))</f>
      </c>
      <c r="H61" s="7"/>
    </row>
    <row r="62" spans="1:8" x14ac:dyDescent="0.25">
      <c r="A62" s="7"/>
      <c r="B62" s="13"/>
      <c r="C62" s="13"/>
      <c r="D62" s="10">
        <f>IF(OR(B62="",C62=""),"",NETWORKDAYS(B62,C62,$W$6:$W$18))</f>
      </c>
      <c r="E62" s="14"/>
      <c r="F62" s="15">
        <f>IF(B62="","",MONTH(B62))</f>
      </c>
      <c r="G62" s="16">
        <f>IF(B62="","",YEAR(B62))</f>
      </c>
      <c r="H62" s="7"/>
    </row>
    <row r="63" spans="1:8" x14ac:dyDescent="0.25">
      <c r="A63" s="7"/>
      <c r="B63" s="13"/>
      <c r="C63" s="13"/>
      <c r="D63" s="10">
        <f>IF(OR(B63="",C63=""),"",NETWORKDAYS(B63,C63,$W$6:$W$18))</f>
      </c>
      <c r="E63" s="14"/>
      <c r="F63" s="15">
        <f>IF(B63="","",MONTH(B63))</f>
      </c>
      <c r="G63" s="16">
        <f>IF(B63="","",YEAR(B63))</f>
      </c>
      <c r="H63" s="7"/>
    </row>
    <row r="64" spans="1:8" x14ac:dyDescent="0.25">
      <c r="A64" s="7"/>
      <c r="B64" s="13"/>
      <c r="C64" s="13"/>
      <c r="D64" s="10">
        <f>IF(OR(B64="",C64=""),"",NETWORKDAYS(B64,C64,$W$6:$W$18))</f>
      </c>
      <c r="E64" s="14"/>
      <c r="F64" s="15">
        <f>IF(B64="","",MONTH(B64))</f>
      </c>
      <c r="G64" s="16">
        <f>IF(B64="","",YEAR(B64))</f>
      </c>
      <c r="H64" s="7"/>
    </row>
    <row r="65" spans="1:8" x14ac:dyDescent="0.25">
      <c r="A65" s="7"/>
      <c r="B65" s="13"/>
      <c r="C65" s="13"/>
      <c r="D65" s="10">
        <f>IF(OR(B65="",C65=""),"",NETWORKDAYS(B65,C65,$W$6:$W$18))</f>
      </c>
      <c r="E65" s="14"/>
      <c r="F65" s="15">
        <f>IF(B65="","",MONTH(B65))</f>
      </c>
      <c r="G65" s="16">
        <f>IF(B65="","",YEAR(B65))</f>
      </c>
      <c r="H65" s="7"/>
    </row>
    <row r="66" spans="1:8" x14ac:dyDescent="0.25">
      <c r="A66" s="7"/>
      <c r="B66" s="13"/>
      <c r="C66" s="13"/>
      <c r="D66" s="10">
        <f>IF(OR(B66="",C66=""),"",NETWORKDAYS(B66,C66,$W$6:$W$18))</f>
      </c>
      <c r="E66" s="14"/>
      <c r="F66" s="15">
        <f>IF(B66="","",MONTH(B66))</f>
      </c>
      <c r="G66" s="16">
        <f>IF(B66="","",YEAR(B66))</f>
      </c>
      <c r="H66" s="7"/>
    </row>
    <row r="67" spans="1:8" x14ac:dyDescent="0.25">
      <c r="A67" s="7"/>
      <c r="B67" s="13"/>
      <c r="C67" s="13"/>
      <c r="D67" s="10">
        <f>IF(OR(B67="",C67=""),"",NETWORKDAYS(B67,C67,$W$6:$W$18))</f>
      </c>
      <c r="E67" s="14"/>
      <c r="F67" s="15">
        <f>IF(B67="","",MONTH(B67))</f>
      </c>
      <c r="G67" s="16">
        <f>IF(B67="","",YEAR(B67))</f>
      </c>
      <c r="H67" s="7"/>
    </row>
  </sheetData>
  <mergeCells count="1">
    <mergeCell ref="A1:G1"/>
  </mergeCells>
  <dataValidations count="1">
    <dataValidation type="list" allowBlank="1" sqref="E18:E67">
      <formula1>"genehmigt,beantragt,abgelehnt"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7"/>
  <sheetFormatPr defaultRowHeight="15" outlineLevelRow="0" outlineLevelCol="0" x14ac:dyDescent="55"/>
  <cols>
    <col min="1" max="1" width="97" customWidth="1"/>
  </cols>
  <sheetData>
    <row r="1" spans="1:1" x14ac:dyDescent="0.25">
      <c r="A1" s="1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9" spans="1:1" x14ac:dyDescent="0.25">
      <c r="A9" s="1" t="s">
        <v>68</v>
      </c>
    </row>
    <row r="10" spans="1:1" x14ac:dyDescent="0.25">
      <c r="A10" t="s">
        <v>69</v>
      </c>
    </row>
    <row r="12" spans="1:1" x14ac:dyDescent="0.25">
      <c r="A12" s="1" t="s">
        <v>70</v>
      </c>
    </row>
    <row r="13" spans="1:1" x14ac:dyDescent="0.25">
      <c r="A13" t="s">
        <v>71</v>
      </c>
    </row>
    <row r="14" spans="1:1" x14ac:dyDescent="0.25">
      <c r="A14" t="s">
        <v>72</v>
      </c>
    </row>
    <row r="16" spans="1:1" x14ac:dyDescent="0.25">
      <c r="A16" s="1" t="s">
        <v>73</v>
      </c>
    </row>
    <row r="17" spans="1:1" x14ac:dyDescent="0.25">
      <c r="A17" t="s">
        <v>74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90" customWidth="1"/>
  </cols>
  <sheetData>
    <row r="1" spans="1:1" x14ac:dyDescent="0.25">
      <c r="A1" s="17" t="s">
        <v>75</v>
      </c>
    </row>
    <row r="2" spans="1:1" x14ac:dyDescent="0.25">
      <c r="A2" s="18" t="s">
        <v>76</v>
      </c>
    </row>
    <row r="3" spans="1:1" x14ac:dyDescent="0.25">
      <c r="A3" s="18" t="s">
        <v>77</v>
      </c>
    </row>
    <row r="4" spans="1:1" x14ac:dyDescent="0.25">
      <c r="A4" s="18" t="s">
        <v>78</v>
      </c>
    </row>
    <row r="5" spans="1:1" x14ac:dyDescent="0.25">
      <c r="A5" s="18" t="s">
        <v>76</v>
      </c>
    </row>
    <row r="6" spans="1:1" x14ac:dyDescent="0.25">
      <c r="A6" s="18" t="s">
        <v>79</v>
      </c>
    </row>
    <row r="7" spans="1:1" x14ac:dyDescent="0.25">
      <c r="A7" s="18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Urlaubsplaner</vt:lpstr>
      <vt:lpstr>Anleitung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Formelfalke</dc:creator>
  <dc:title>Urlaubsplaner Excel: Vorlage für 2027 mit Resturlaub</dc:title>
  <dc:subject/>
  <dc:description/>
  <cp:keywords/>
  <cp:category/>
  <cp:lastModifiedBy>Unknown</cp:lastModifiedBy>
  <dcterms:created xsi:type="dcterms:W3CDTF">2026-11-04T07:44:28Z</dcterms:created>
  <dcterms:modified xsi:type="dcterms:W3CDTF">2026-11-04T07:44:28Z</dcterms:modified>
</cp:coreProperties>
</file>