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lgungsplan" state="visible" r:id="rId4"/>
    <sheet sheetId="2" name="Anleitung" state="visible" r:id="rId5"/>
    <sheet sheetId="3" name="Info" state="visible" r:id="rId6"/>
  </sheets>
  <calcPr calcId="171027"/>
</workbook>
</file>

<file path=xl/sharedStrings.xml><?xml version="1.0" encoding="utf-8"?>
<sst xmlns="http://schemas.openxmlformats.org/spreadsheetml/2006/main" count="48" uniqueCount="46">
  <si>
    <t>Tilgungsplan Annuitätendarlehen</t>
  </si>
  <si>
    <t>Darlehensbetrag</t>
  </si>
  <si>
    <t>Zinsen gesamt</t>
  </si>
  <si>
    <t>Sollzins p. a. in %</t>
  </si>
  <si>
    <t>Tilgung gesamt (Rate)</t>
  </si>
  <si>
    <t>Laufzeit in Jahren</t>
  </si>
  <si>
    <t>Sondertilgungen gesamt</t>
  </si>
  <si>
    <t>Eigene Monatsrate (optional)</t>
  </si>
  <si>
    <t>Alles zusammen gezahlt</t>
  </si>
  <si>
    <t>Berechnete Monatsrate</t>
  </si>
  <si>
    <t>Monate bis schuldenfrei</t>
  </si>
  <si>
    <t>Monatsrate im Plan</t>
  </si>
  <si>
    <t>Das sind Jahre</t>
  </si>
  <si>
    <t>Zinsbindung in Jahren</t>
  </si>
  <si>
    <t>Restschuld nach Zinsbindung</t>
  </si>
  <si>
    <t>Monatszins (rechnet selbst)</t>
  </si>
  <si>
    <t>Monatsplan</t>
  </si>
  <si>
    <t>Jahresübersicht</t>
  </si>
  <si>
    <t>Monat</t>
  </si>
  <si>
    <t>Jahr</t>
  </si>
  <si>
    <t>Restschuld Anfang</t>
  </si>
  <si>
    <t>Zins</t>
  </si>
  <si>
    <t>Tilgung</t>
  </si>
  <si>
    <t>Sondertilgung</t>
  </si>
  <si>
    <t>Restschuld Ende</t>
  </si>
  <si>
    <t>Zahlung</t>
  </si>
  <si>
    <t>Zinsen</t>
  </si>
  <si>
    <t>Tilgung inkl. Sondertilgung</t>
  </si>
  <si>
    <t>Restschuld Jahresende</t>
  </si>
  <si>
    <t>So nutzt du den Tilgungsplan</t>
  </si>
  <si>
    <t>1. Gelbe Felder ausfüllen: Darlehensbetrag, Sollzins (nicht Effektivzins) und Laufzeit in Jahren. Die Monatsrate rechnet die Vorlage selbst.</t>
  </si>
  <si>
    <t>2. Hat die Bank dir schon eine feste Rate genannt, trag sie bei „Eigene Monatsrate“ ein. Dann rechnet der Plan mit deiner Rate, und die Laufzeit ergibt sich daraus.</t>
  </si>
  <si>
    <t>3. Anfängliche Tilgung statt Laufzeit? Rate = Darlehensbetrag × (Sollzins + Tilgung in %) / 100 / 12. Beispiel: 250.000 € × (3,6 + 2) / 100 / 12 = 1.166,67 €. Diese Rate als eigene Monatsrate eintragen.</t>
  </si>
  <si>
    <t>4. Sondertilgungen in Spalte F beim passenden Monat eintragen. Die Rate bleibt gleich, die Laufzeit wird kürzer.</t>
  </si>
  <si>
    <t>5. Zinsbindung in Jahren eintragen: Oben rechts steht die Restschuld, die danach noch offen ist (wichtig für die Anschlussfinanzierung).</t>
  </si>
  <si>
    <t>6. Die grauen und weißen Spalten rechnen automatisch. Bitte nicht überschreiben.</t>
  </si>
  <si>
    <t>7. Der Plan reicht für bis zu 30 Jahre (360 Monate). Nach der Tilgung stehen in den restlichen Zeilen Nullen.</t>
  </si>
  <si>
    <t>Wichtig</t>
  </si>
  <si>
    <t>Der Plan rechnet mit gleichbleibendem Sollzins und monatlicher Zinsverrechnung. Bankpläne können wegen Rundung, Zinstagen oder Bereitstellungszinsen um einige Euro abweichen.</t>
  </si>
  <si>
    <t>Die Vorlage ist eine Rechenhilfe und keine Finanz- oder Rechtsberatung. Verbindlich sind nur Vertrag und Tilgungsplan deiner Bank.</t>
  </si>
  <si>
    <t>Tilgungsplan in Excel: Vorlage für dein Annuitätendarlehen</t>
  </si>
  <si>
    <t/>
  </si>
  <si>
    <t>Kostenlose Vorlage von Formelfalke: interaktive Excel-Übungen auf Deutsch.</t>
  </si>
  <si>
    <t>Anleitung und Erklärung der Formeln: https://formelfalke.de/vorlagen/tilgungsplan/</t>
  </si>
  <si>
    <t>Rechenhilfe ohne Gewähr, keine Finanz-, Anlage- oder Rechtsberatung. Der Plan geht von festem Sollzins und monatlicher Zinsverrechnung aus. Verbindlich sind ausschließlich dein Darlehensvertrag und der Tilgungsplan deiner Bank. Stand 2026.</t>
  </si>
  <si>
    <t>Microsoft Excel ist eine Marke der Microsoft Corporation. Formelfalke ist unabhängig.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</si>
</sst>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5" x14ac:knownFonts="1">
    <font>
      <color theme="1"/>
      <family val="2"/>
      <scheme val="minor"/>
      <sz val="11"/>
      <name val="Calibri"/>
    </font>
    <font>
      <b/>
    </font>
    <font>
      <color rgb="FF888888"/>
    </font>
    <font>
      <b/>
      <color rgb="FFC039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FFF8D6"/>
      </patternFill>
    </fill>
    <fill>
      <patternFill patternType="solid">
        <fgColor rgb="FFE8EE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0" fillId="2" borderId="0" xfId="0" applyNumberFormat="1" applyFill="1"/>
    <xf numFmtId="164" fontId="0" fillId="0" borderId="0" xfId="0" applyNumberFormat="1"/>
    <xf numFmtId="2" fontId="0" fillId="2" borderId="0" xfId="0" applyNumberFormat="1" applyFill="1"/>
    <xf numFmtId="0" fontId="0" fillId="2" borderId="0" xfId="0" applyFill="1"/>
    <xf numFmtId="164" fontId="1" fillId="0" borderId="0" xfId="0" applyNumberFormat="1" applyFont="1"/>
    <xf numFmtId="2" fontId="0" fillId="0" borderId="0" xfId="0" applyNumberForma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right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4"/>
  <sheetViews>
    <sheetView workbookViewId="0">
      <pane ySplit="14" topLeftCell="A15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3" max="3" width="17" customWidth="1"/>
    <col min="4" max="5" width="14" customWidth="1"/>
    <col min="6" max="6" width="15" customWidth="1"/>
    <col min="7" max="7" width="17" customWidth="1"/>
    <col min="8" max="8" width="14" customWidth="1"/>
    <col min="9" max="9" width="6" customWidth="1"/>
    <col min="11" max="11" width="14" customWidth="1"/>
    <col min="12" max="12" width="23" customWidth="1"/>
    <col min="13" max="13" width="21" customWidth="1"/>
  </cols>
  <sheetData>
    <row r="1" spans="1:1" x14ac:dyDescent="0.25">
      <c r="A1" s="1" t="s">
        <v>0</v>
      </c>
    </row>
    <row r="3" spans="1:6" x14ac:dyDescent="0.25">
      <c r="A3" s="1" t="s">
        <v>1</v>
      </c>
      <c r="B3" s="2">
        <v>250000</v>
      </c>
      <c r="D3" s="1" t="s">
        <v>2</v>
      </c>
      <c r="F3" s="3">
        <f>SUM(D15:D374)</f>
      </c>
    </row>
    <row r="4" spans="1:6" x14ac:dyDescent="0.25">
      <c r="A4" s="1" t="s">
        <v>3</v>
      </c>
      <c r="B4" s="4">
        <v>3.6</v>
      </c>
      <c r="D4" s="1" t="s">
        <v>4</v>
      </c>
      <c r="F4" s="3">
        <f>SUM(E15:E374)</f>
      </c>
    </row>
    <row r="5" spans="1:6" x14ac:dyDescent="0.25">
      <c r="A5" s="1" t="s">
        <v>5</v>
      </c>
      <c r="B5" s="5">
        <v>25</v>
      </c>
      <c r="D5" s="1" t="s">
        <v>6</v>
      </c>
      <c r="F5" s="3">
        <f>SUM(F15:F374)</f>
      </c>
    </row>
    <row r="6" spans="1:6" x14ac:dyDescent="0.25">
      <c r="A6" s="1" t="s">
        <v>7</v>
      </c>
      <c r="B6" s="2"/>
      <c r="D6" s="1" t="s">
        <v>8</v>
      </c>
      <c r="F6" s="6">
        <f>F3+F4+F5</f>
      </c>
    </row>
    <row r="7" spans="1:6" x14ac:dyDescent="0.25">
      <c r="A7" s="1" t="s">
        <v>9</v>
      </c>
      <c r="B7" s="3">
        <f>IF(B4=0,ROUND(B3/(B5*12),2),ROUND(B3*B10*(1+B10)^(B5*12)/((1+B10)^(B5*12)-1),2))</f>
      </c>
      <c r="D7" s="1" t="s">
        <v>10</v>
      </c>
      <c r="F7">
        <f>COUNTIF(C15:C374,"&gt;0")</f>
      </c>
    </row>
    <row r="8" spans="1:6" x14ac:dyDescent="0.25">
      <c r="A8" s="1" t="s">
        <v>11</v>
      </c>
      <c r="B8" s="6">
        <f>IF(B6="",B7,B6)</f>
      </c>
      <c r="D8" s="1" t="s">
        <v>12</v>
      </c>
      <c r="F8" s="7">
        <f>ROUND(F7/12,1)</f>
      </c>
    </row>
    <row r="9" spans="1:6" x14ac:dyDescent="0.25">
      <c r="A9" s="1" t="s">
        <v>13</v>
      </c>
      <c r="B9" s="5">
        <v>10</v>
      </c>
      <c r="D9" s="1" t="s">
        <v>14</v>
      </c>
      <c r="F9" s="6">
        <f>IF(B9*12&gt;360,"",INDEX(G15:G374,B9*12))</f>
      </c>
    </row>
    <row r="10" spans="1:4" x14ac:dyDescent="0.25">
      <c r="A10" s="8" t="s">
        <v>15</v>
      </c>
      <c r="B10" s="8">
        <f>B4/100/12</f>
      </c>
      <c r="D10" s="9">
        <f>IF(G374&gt;0,"Achtung: Nach 30 Jahren ist noch Restschuld übrig.","")</f>
      </c>
    </row>
    <row r="11" spans="1:1" x14ac:dyDescent="0.25">
      <c r="A11" s="9">
        <f>IF(B8&lt;=B3*B10,"Rate zu niedrig: Sie deckt nicht einmal die Zinsen des ersten Monats.","")</f>
      </c>
    </row>
    <row r="13" spans="1:10" x14ac:dyDescent="0.25">
      <c r="A13" s="1" t="s">
        <v>16</v>
      </c>
      <c r="J13" s="1" t="s">
        <v>17</v>
      </c>
    </row>
    <row r="14" spans="1:13" x14ac:dyDescent="0.25">
      <c r="A14" s="10" t="s">
        <v>18</v>
      </c>
      <c r="B14" s="10" t="s">
        <v>19</v>
      </c>
      <c r="C14" s="11" t="s">
        <v>20</v>
      </c>
      <c r="D14" s="11" t="s">
        <v>21</v>
      </c>
      <c r="E14" s="11" t="s">
        <v>22</v>
      </c>
      <c r="F14" s="11" t="s">
        <v>23</v>
      </c>
      <c r="G14" s="11" t="s">
        <v>24</v>
      </c>
      <c r="H14" s="11" t="s">
        <v>25</v>
      </c>
      <c r="J14" s="10" t="s">
        <v>19</v>
      </c>
      <c r="K14" s="11" t="s">
        <v>26</v>
      </c>
      <c r="L14" s="11" t="s">
        <v>27</v>
      </c>
      <c r="M14" s="11" t="s">
        <v>28</v>
      </c>
    </row>
    <row r="15" spans="1:13" x14ac:dyDescent="0.25">
      <c r="A15">
        <v>1</v>
      </c>
      <c r="B15">
        <f>ROUNDUP(A15/12,0)</f>
      </c>
      <c r="C15" s="3">
        <f>B3</f>
      </c>
      <c r="D15" s="3">
        <f>ROUND(C15*$B$10,2)</f>
      </c>
      <c r="E15" s="3">
        <f>MAX(0,MIN($B$8-D15,C15))</f>
      </c>
      <c r="F15" s="2"/>
      <c r="G15" s="3">
        <f>MAX(0,C15-E15-F15)</f>
      </c>
      <c r="H15" s="3">
        <f>D15+E15</f>
      </c>
      <c r="J15">
        <v>1</v>
      </c>
      <c r="K15" s="3">
        <f>SUMIF($B$15:$B$374,J15,$D$15:$D$374)</f>
      </c>
      <c r="L15" s="3">
        <f>SUMIF($B$15:$B$374,J15,$E$15:$E$374)+SUMIF($B$15:$B$374,J15,$F$15:$F$374)</f>
      </c>
      <c r="M15" s="3">
        <f>INDEX($G$15:$G$374,J15*12)</f>
      </c>
    </row>
    <row r="16" spans="1:13" x14ac:dyDescent="0.25">
      <c r="A16">
        <v>2</v>
      </c>
      <c r="B16">
        <f>ROUNDUP(A16/12,0)</f>
      </c>
      <c r="C16" s="3">
        <f>G15</f>
      </c>
      <c r="D16" s="3">
        <f>ROUND(C16*$B$10,2)</f>
      </c>
      <c r="E16" s="3">
        <f>MAX(0,MIN($B$8-D16,C16))</f>
      </c>
      <c r="F16" s="2"/>
      <c r="G16" s="3">
        <f>MAX(0,C16-E16-F16)</f>
      </c>
      <c r="H16" s="3">
        <f>D16+E16</f>
      </c>
      <c r="J16">
        <v>2</v>
      </c>
      <c r="K16" s="3">
        <f>SUMIF($B$15:$B$374,J16,$D$15:$D$374)</f>
      </c>
      <c r="L16" s="3">
        <f>SUMIF($B$15:$B$374,J16,$E$15:$E$374)+SUMIF($B$15:$B$374,J16,$F$15:$F$374)</f>
      </c>
      <c r="M16" s="3">
        <f>INDEX($G$15:$G$374,J16*12)</f>
      </c>
    </row>
    <row r="17" spans="1:13" x14ac:dyDescent="0.25">
      <c r="A17">
        <v>3</v>
      </c>
      <c r="B17">
        <f>ROUNDUP(A17/12,0)</f>
      </c>
      <c r="C17" s="3">
        <f>G16</f>
      </c>
      <c r="D17" s="3">
        <f>ROUND(C17*$B$10,2)</f>
      </c>
      <c r="E17" s="3">
        <f>MAX(0,MIN($B$8-D17,C17))</f>
      </c>
      <c r="F17" s="2"/>
      <c r="G17" s="3">
        <f>MAX(0,C17-E17-F17)</f>
      </c>
      <c r="H17" s="3">
        <f>D17+E17</f>
      </c>
      <c r="J17">
        <v>3</v>
      </c>
      <c r="K17" s="3">
        <f>SUMIF($B$15:$B$374,J17,$D$15:$D$374)</f>
      </c>
      <c r="L17" s="3">
        <f>SUMIF($B$15:$B$374,J17,$E$15:$E$374)+SUMIF($B$15:$B$374,J17,$F$15:$F$374)</f>
      </c>
      <c r="M17" s="3">
        <f>INDEX($G$15:$G$374,J17*12)</f>
      </c>
    </row>
    <row r="18" spans="1:13" x14ac:dyDescent="0.25">
      <c r="A18">
        <v>4</v>
      </c>
      <c r="B18">
        <f>ROUNDUP(A18/12,0)</f>
      </c>
      <c r="C18" s="3">
        <f>G17</f>
      </c>
      <c r="D18" s="3">
        <f>ROUND(C18*$B$10,2)</f>
      </c>
      <c r="E18" s="3">
        <f>MAX(0,MIN($B$8-D18,C18))</f>
      </c>
      <c r="F18" s="2"/>
      <c r="G18" s="3">
        <f>MAX(0,C18-E18-F18)</f>
      </c>
      <c r="H18" s="3">
        <f>D18+E18</f>
      </c>
      <c r="J18">
        <v>4</v>
      </c>
      <c r="K18" s="3">
        <f>SUMIF($B$15:$B$374,J18,$D$15:$D$374)</f>
      </c>
      <c r="L18" s="3">
        <f>SUMIF($B$15:$B$374,J18,$E$15:$E$374)+SUMIF($B$15:$B$374,J18,$F$15:$F$374)</f>
      </c>
      <c r="M18" s="3">
        <f>INDEX($G$15:$G$374,J18*12)</f>
      </c>
    </row>
    <row r="19" spans="1:13" x14ac:dyDescent="0.25">
      <c r="A19">
        <v>5</v>
      </c>
      <c r="B19">
        <f>ROUNDUP(A19/12,0)</f>
      </c>
      <c r="C19" s="3">
        <f>G18</f>
      </c>
      <c r="D19" s="3">
        <f>ROUND(C19*$B$10,2)</f>
      </c>
      <c r="E19" s="3">
        <f>MAX(0,MIN($B$8-D19,C19))</f>
      </c>
      <c r="F19" s="2"/>
      <c r="G19" s="3">
        <f>MAX(0,C19-E19-F19)</f>
      </c>
      <c r="H19" s="3">
        <f>D19+E19</f>
      </c>
      <c r="J19">
        <v>5</v>
      </c>
      <c r="K19" s="3">
        <f>SUMIF($B$15:$B$374,J19,$D$15:$D$374)</f>
      </c>
      <c r="L19" s="3">
        <f>SUMIF($B$15:$B$374,J19,$E$15:$E$374)+SUMIF($B$15:$B$374,J19,$F$15:$F$374)</f>
      </c>
      <c r="M19" s="3">
        <f>INDEX($G$15:$G$374,J19*12)</f>
      </c>
    </row>
    <row r="20" spans="1:13" x14ac:dyDescent="0.25">
      <c r="A20">
        <v>6</v>
      </c>
      <c r="B20">
        <f>ROUNDUP(A20/12,0)</f>
      </c>
      <c r="C20" s="3">
        <f>G19</f>
      </c>
      <c r="D20" s="3">
        <f>ROUND(C20*$B$10,2)</f>
      </c>
      <c r="E20" s="3">
        <f>MAX(0,MIN($B$8-D20,C20))</f>
      </c>
      <c r="F20" s="2"/>
      <c r="G20" s="3">
        <f>MAX(0,C20-E20-F20)</f>
      </c>
      <c r="H20" s="3">
        <f>D20+E20</f>
      </c>
      <c r="J20">
        <v>6</v>
      </c>
      <c r="K20" s="3">
        <f>SUMIF($B$15:$B$374,J20,$D$15:$D$374)</f>
      </c>
      <c r="L20" s="3">
        <f>SUMIF($B$15:$B$374,J20,$E$15:$E$374)+SUMIF($B$15:$B$374,J20,$F$15:$F$374)</f>
      </c>
      <c r="M20" s="3">
        <f>INDEX($G$15:$G$374,J20*12)</f>
      </c>
    </row>
    <row r="21" spans="1:13" x14ac:dyDescent="0.25">
      <c r="A21">
        <v>7</v>
      </c>
      <c r="B21">
        <f>ROUNDUP(A21/12,0)</f>
      </c>
      <c r="C21" s="3">
        <f>G20</f>
      </c>
      <c r="D21" s="3">
        <f>ROUND(C21*$B$10,2)</f>
      </c>
      <c r="E21" s="3">
        <f>MAX(0,MIN($B$8-D21,C21))</f>
      </c>
      <c r="F21" s="2"/>
      <c r="G21" s="3">
        <f>MAX(0,C21-E21-F21)</f>
      </c>
      <c r="H21" s="3">
        <f>D21+E21</f>
      </c>
      <c r="J21">
        <v>7</v>
      </c>
      <c r="K21" s="3">
        <f>SUMIF($B$15:$B$374,J21,$D$15:$D$374)</f>
      </c>
      <c r="L21" s="3">
        <f>SUMIF($B$15:$B$374,J21,$E$15:$E$374)+SUMIF($B$15:$B$374,J21,$F$15:$F$374)</f>
      </c>
      <c r="M21" s="3">
        <f>INDEX($G$15:$G$374,J21*12)</f>
      </c>
    </row>
    <row r="22" spans="1:13" x14ac:dyDescent="0.25">
      <c r="A22">
        <v>8</v>
      </c>
      <c r="B22">
        <f>ROUNDUP(A22/12,0)</f>
      </c>
      <c r="C22" s="3">
        <f>G21</f>
      </c>
      <c r="D22" s="3">
        <f>ROUND(C22*$B$10,2)</f>
      </c>
      <c r="E22" s="3">
        <f>MAX(0,MIN($B$8-D22,C22))</f>
      </c>
      <c r="F22" s="2"/>
      <c r="G22" s="3">
        <f>MAX(0,C22-E22-F22)</f>
      </c>
      <c r="H22" s="3">
        <f>D22+E22</f>
      </c>
      <c r="J22">
        <v>8</v>
      </c>
      <c r="K22" s="3">
        <f>SUMIF($B$15:$B$374,J22,$D$15:$D$374)</f>
      </c>
      <c r="L22" s="3">
        <f>SUMIF($B$15:$B$374,J22,$E$15:$E$374)+SUMIF($B$15:$B$374,J22,$F$15:$F$374)</f>
      </c>
      <c r="M22" s="3">
        <f>INDEX($G$15:$G$374,J22*12)</f>
      </c>
    </row>
    <row r="23" spans="1:13" x14ac:dyDescent="0.25">
      <c r="A23">
        <v>9</v>
      </c>
      <c r="B23">
        <f>ROUNDUP(A23/12,0)</f>
      </c>
      <c r="C23" s="3">
        <f>G22</f>
      </c>
      <c r="D23" s="3">
        <f>ROUND(C23*$B$10,2)</f>
      </c>
      <c r="E23" s="3">
        <f>MAX(0,MIN($B$8-D23,C23))</f>
      </c>
      <c r="F23" s="2"/>
      <c r="G23" s="3">
        <f>MAX(0,C23-E23-F23)</f>
      </c>
      <c r="H23" s="3">
        <f>D23+E23</f>
      </c>
      <c r="J23">
        <v>9</v>
      </c>
      <c r="K23" s="3">
        <f>SUMIF($B$15:$B$374,J23,$D$15:$D$374)</f>
      </c>
      <c r="L23" s="3">
        <f>SUMIF($B$15:$B$374,J23,$E$15:$E$374)+SUMIF($B$15:$B$374,J23,$F$15:$F$374)</f>
      </c>
      <c r="M23" s="3">
        <f>INDEX($G$15:$G$374,J23*12)</f>
      </c>
    </row>
    <row r="24" spans="1:13" x14ac:dyDescent="0.25">
      <c r="A24">
        <v>10</v>
      </c>
      <c r="B24">
        <f>ROUNDUP(A24/12,0)</f>
      </c>
      <c r="C24" s="3">
        <f>G23</f>
      </c>
      <c r="D24" s="3">
        <f>ROUND(C24*$B$10,2)</f>
      </c>
      <c r="E24" s="3">
        <f>MAX(0,MIN($B$8-D24,C24))</f>
      </c>
      <c r="F24" s="2"/>
      <c r="G24" s="3">
        <f>MAX(0,C24-E24-F24)</f>
      </c>
      <c r="H24" s="3">
        <f>D24+E24</f>
      </c>
      <c r="J24">
        <v>10</v>
      </c>
      <c r="K24" s="3">
        <f>SUMIF($B$15:$B$374,J24,$D$15:$D$374)</f>
      </c>
      <c r="L24" s="3">
        <f>SUMIF($B$15:$B$374,J24,$E$15:$E$374)+SUMIF($B$15:$B$374,J24,$F$15:$F$374)</f>
      </c>
      <c r="M24" s="3">
        <f>INDEX($G$15:$G$374,J24*12)</f>
      </c>
    </row>
    <row r="25" spans="1:13" x14ac:dyDescent="0.25">
      <c r="A25">
        <v>11</v>
      </c>
      <c r="B25">
        <f>ROUNDUP(A25/12,0)</f>
      </c>
      <c r="C25" s="3">
        <f>G24</f>
      </c>
      <c r="D25" s="3">
        <f>ROUND(C25*$B$10,2)</f>
      </c>
      <c r="E25" s="3">
        <f>MAX(0,MIN($B$8-D25,C25))</f>
      </c>
      <c r="F25" s="2"/>
      <c r="G25" s="3">
        <f>MAX(0,C25-E25-F25)</f>
      </c>
      <c r="H25" s="3">
        <f>D25+E25</f>
      </c>
      <c r="J25">
        <v>11</v>
      </c>
      <c r="K25" s="3">
        <f>SUMIF($B$15:$B$374,J25,$D$15:$D$374)</f>
      </c>
      <c r="L25" s="3">
        <f>SUMIF($B$15:$B$374,J25,$E$15:$E$374)+SUMIF($B$15:$B$374,J25,$F$15:$F$374)</f>
      </c>
      <c r="M25" s="3">
        <f>INDEX($G$15:$G$374,J25*12)</f>
      </c>
    </row>
    <row r="26" spans="1:13" x14ac:dyDescent="0.25">
      <c r="A26">
        <v>12</v>
      </c>
      <c r="B26">
        <f>ROUNDUP(A26/12,0)</f>
      </c>
      <c r="C26" s="3">
        <f>G25</f>
      </c>
      <c r="D26" s="3">
        <f>ROUND(C26*$B$10,2)</f>
      </c>
      <c r="E26" s="3">
        <f>MAX(0,MIN($B$8-D26,C26))</f>
      </c>
      <c r="F26" s="2">
        <v>5000</v>
      </c>
      <c r="G26" s="3">
        <f>MAX(0,C26-E26-F26)</f>
      </c>
      <c r="H26" s="3">
        <f>D26+E26</f>
      </c>
      <c r="J26">
        <v>12</v>
      </c>
      <c r="K26" s="3">
        <f>SUMIF($B$15:$B$374,J26,$D$15:$D$374)</f>
      </c>
      <c r="L26" s="3">
        <f>SUMIF($B$15:$B$374,J26,$E$15:$E$374)+SUMIF($B$15:$B$374,J26,$F$15:$F$374)</f>
      </c>
      <c r="M26" s="3">
        <f>INDEX($G$15:$G$374,J26*12)</f>
      </c>
    </row>
    <row r="27" spans="1:13" x14ac:dyDescent="0.25">
      <c r="A27">
        <v>13</v>
      </c>
      <c r="B27">
        <f>ROUNDUP(A27/12,0)</f>
      </c>
      <c r="C27" s="3">
        <f>G26</f>
      </c>
      <c r="D27" s="3">
        <f>ROUND(C27*$B$10,2)</f>
      </c>
      <c r="E27" s="3">
        <f>MAX(0,MIN($B$8-D27,C27))</f>
      </c>
      <c r="F27" s="2"/>
      <c r="G27" s="3">
        <f>MAX(0,C27-E27-F27)</f>
      </c>
      <c r="H27" s="3">
        <f>D27+E27</f>
      </c>
      <c r="J27">
        <v>13</v>
      </c>
      <c r="K27" s="3">
        <f>SUMIF($B$15:$B$374,J27,$D$15:$D$374)</f>
      </c>
      <c r="L27" s="3">
        <f>SUMIF($B$15:$B$374,J27,$E$15:$E$374)+SUMIF($B$15:$B$374,J27,$F$15:$F$374)</f>
      </c>
      <c r="M27" s="3">
        <f>INDEX($G$15:$G$374,J27*12)</f>
      </c>
    </row>
    <row r="28" spans="1:13" x14ac:dyDescent="0.25">
      <c r="A28">
        <v>14</v>
      </c>
      <c r="B28">
        <f>ROUNDUP(A28/12,0)</f>
      </c>
      <c r="C28" s="3">
        <f>G27</f>
      </c>
      <c r="D28" s="3">
        <f>ROUND(C28*$B$10,2)</f>
      </c>
      <c r="E28" s="3">
        <f>MAX(0,MIN($B$8-D28,C28))</f>
      </c>
      <c r="F28" s="2"/>
      <c r="G28" s="3">
        <f>MAX(0,C28-E28-F28)</f>
      </c>
      <c r="H28" s="3">
        <f>D28+E28</f>
      </c>
      <c r="J28">
        <v>14</v>
      </c>
      <c r="K28" s="3">
        <f>SUMIF($B$15:$B$374,J28,$D$15:$D$374)</f>
      </c>
      <c r="L28" s="3">
        <f>SUMIF($B$15:$B$374,J28,$E$15:$E$374)+SUMIF($B$15:$B$374,J28,$F$15:$F$374)</f>
      </c>
      <c r="M28" s="3">
        <f>INDEX($G$15:$G$374,J28*12)</f>
      </c>
    </row>
    <row r="29" spans="1:13" x14ac:dyDescent="0.25">
      <c r="A29">
        <v>15</v>
      </c>
      <c r="B29">
        <f>ROUNDUP(A29/12,0)</f>
      </c>
      <c r="C29" s="3">
        <f>G28</f>
      </c>
      <c r="D29" s="3">
        <f>ROUND(C29*$B$10,2)</f>
      </c>
      <c r="E29" s="3">
        <f>MAX(0,MIN($B$8-D29,C29))</f>
      </c>
      <c r="F29" s="2"/>
      <c r="G29" s="3">
        <f>MAX(0,C29-E29-F29)</f>
      </c>
      <c r="H29" s="3">
        <f>D29+E29</f>
      </c>
      <c r="J29">
        <v>15</v>
      </c>
      <c r="K29" s="3">
        <f>SUMIF($B$15:$B$374,J29,$D$15:$D$374)</f>
      </c>
      <c r="L29" s="3">
        <f>SUMIF($B$15:$B$374,J29,$E$15:$E$374)+SUMIF($B$15:$B$374,J29,$F$15:$F$374)</f>
      </c>
      <c r="M29" s="3">
        <f>INDEX($G$15:$G$374,J29*12)</f>
      </c>
    </row>
    <row r="30" spans="1:13" x14ac:dyDescent="0.25">
      <c r="A30">
        <v>16</v>
      </c>
      <c r="B30">
        <f>ROUNDUP(A30/12,0)</f>
      </c>
      <c r="C30" s="3">
        <f>G29</f>
      </c>
      <c r="D30" s="3">
        <f>ROUND(C30*$B$10,2)</f>
      </c>
      <c r="E30" s="3">
        <f>MAX(0,MIN($B$8-D30,C30))</f>
      </c>
      <c r="F30" s="2"/>
      <c r="G30" s="3">
        <f>MAX(0,C30-E30-F30)</f>
      </c>
      <c r="H30" s="3">
        <f>D30+E30</f>
      </c>
      <c r="J30">
        <v>16</v>
      </c>
      <c r="K30" s="3">
        <f>SUMIF($B$15:$B$374,J30,$D$15:$D$374)</f>
      </c>
      <c r="L30" s="3">
        <f>SUMIF($B$15:$B$374,J30,$E$15:$E$374)+SUMIF($B$15:$B$374,J30,$F$15:$F$374)</f>
      </c>
      <c r="M30" s="3">
        <f>INDEX($G$15:$G$374,J30*12)</f>
      </c>
    </row>
    <row r="31" spans="1:13" x14ac:dyDescent="0.25">
      <c r="A31">
        <v>17</v>
      </c>
      <c r="B31">
        <f>ROUNDUP(A31/12,0)</f>
      </c>
      <c r="C31" s="3">
        <f>G30</f>
      </c>
      <c r="D31" s="3">
        <f>ROUND(C31*$B$10,2)</f>
      </c>
      <c r="E31" s="3">
        <f>MAX(0,MIN($B$8-D31,C31))</f>
      </c>
      <c r="F31" s="2"/>
      <c r="G31" s="3">
        <f>MAX(0,C31-E31-F31)</f>
      </c>
      <c r="H31" s="3">
        <f>D31+E31</f>
      </c>
      <c r="J31">
        <v>17</v>
      </c>
      <c r="K31" s="3">
        <f>SUMIF($B$15:$B$374,J31,$D$15:$D$374)</f>
      </c>
      <c r="L31" s="3">
        <f>SUMIF($B$15:$B$374,J31,$E$15:$E$374)+SUMIF($B$15:$B$374,J31,$F$15:$F$374)</f>
      </c>
      <c r="M31" s="3">
        <f>INDEX($G$15:$G$374,J31*12)</f>
      </c>
    </row>
    <row r="32" spans="1:13" x14ac:dyDescent="0.25">
      <c r="A32">
        <v>18</v>
      </c>
      <c r="B32">
        <f>ROUNDUP(A32/12,0)</f>
      </c>
      <c r="C32" s="3">
        <f>G31</f>
      </c>
      <c r="D32" s="3">
        <f>ROUND(C32*$B$10,2)</f>
      </c>
      <c r="E32" s="3">
        <f>MAX(0,MIN($B$8-D32,C32))</f>
      </c>
      <c r="F32" s="2"/>
      <c r="G32" s="3">
        <f>MAX(0,C32-E32-F32)</f>
      </c>
      <c r="H32" s="3">
        <f>D32+E32</f>
      </c>
      <c r="J32">
        <v>18</v>
      </c>
      <c r="K32" s="3">
        <f>SUMIF($B$15:$B$374,J32,$D$15:$D$374)</f>
      </c>
      <c r="L32" s="3">
        <f>SUMIF($B$15:$B$374,J32,$E$15:$E$374)+SUMIF($B$15:$B$374,J32,$F$15:$F$374)</f>
      </c>
      <c r="M32" s="3">
        <f>INDEX($G$15:$G$374,J32*12)</f>
      </c>
    </row>
    <row r="33" spans="1:13" x14ac:dyDescent="0.25">
      <c r="A33">
        <v>19</v>
      </c>
      <c r="B33">
        <f>ROUNDUP(A33/12,0)</f>
      </c>
      <c r="C33" s="3">
        <f>G32</f>
      </c>
      <c r="D33" s="3">
        <f>ROUND(C33*$B$10,2)</f>
      </c>
      <c r="E33" s="3">
        <f>MAX(0,MIN($B$8-D33,C33))</f>
      </c>
      <c r="F33" s="2"/>
      <c r="G33" s="3">
        <f>MAX(0,C33-E33-F33)</f>
      </c>
      <c r="H33" s="3">
        <f>D33+E33</f>
      </c>
      <c r="J33">
        <v>19</v>
      </c>
      <c r="K33" s="3">
        <f>SUMIF($B$15:$B$374,J33,$D$15:$D$374)</f>
      </c>
      <c r="L33" s="3">
        <f>SUMIF($B$15:$B$374,J33,$E$15:$E$374)+SUMIF($B$15:$B$374,J33,$F$15:$F$374)</f>
      </c>
      <c r="M33" s="3">
        <f>INDEX($G$15:$G$374,J33*12)</f>
      </c>
    </row>
    <row r="34" spans="1:13" x14ac:dyDescent="0.25">
      <c r="A34">
        <v>20</v>
      </c>
      <c r="B34">
        <f>ROUNDUP(A34/12,0)</f>
      </c>
      <c r="C34" s="3">
        <f>G33</f>
      </c>
      <c r="D34" s="3">
        <f>ROUND(C34*$B$10,2)</f>
      </c>
      <c r="E34" s="3">
        <f>MAX(0,MIN($B$8-D34,C34))</f>
      </c>
      <c r="F34" s="2"/>
      <c r="G34" s="3">
        <f>MAX(0,C34-E34-F34)</f>
      </c>
      <c r="H34" s="3">
        <f>D34+E34</f>
      </c>
      <c r="J34">
        <v>20</v>
      </c>
      <c r="K34" s="3">
        <f>SUMIF($B$15:$B$374,J34,$D$15:$D$374)</f>
      </c>
      <c r="L34" s="3">
        <f>SUMIF($B$15:$B$374,J34,$E$15:$E$374)+SUMIF($B$15:$B$374,J34,$F$15:$F$374)</f>
      </c>
      <c r="M34" s="3">
        <f>INDEX($G$15:$G$374,J34*12)</f>
      </c>
    </row>
    <row r="35" spans="1:13" x14ac:dyDescent="0.25">
      <c r="A35">
        <v>21</v>
      </c>
      <c r="B35">
        <f>ROUNDUP(A35/12,0)</f>
      </c>
      <c r="C35" s="3">
        <f>G34</f>
      </c>
      <c r="D35" s="3">
        <f>ROUND(C35*$B$10,2)</f>
      </c>
      <c r="E35" s="3">
        <f>MAX(0,MIN($B$8-D35,C35))</f>
      </c>
      <c r="F35" s="2"/>
      <c r="G35" s="3">
        <f>MAX(0,C35-E35-F35)</f>
      </c>
      <c r="H35" s="3">
        <f>D35+E35</f>
      </c>
      <c r="J35">
        <v>21</v>
      </c>
      <c r="K35" s="3">
        <f>SUMIF($B$15:$B$374,J35,$D$15:$D$374)</f>
      </c>
      <c r="L35" s="3">
        <f>SUMIF($B$15:$B$374,J35,$E$15:$E$374)+SUMIF($B$15:$B$374,J35,$F$15:$F$374)</f>
      </c>
      <c r="M35" s="3">
        <f>INDEX($G$15:$G$374,J35*12)</f>
      </c>
    </row>
    <row r="36" spans="1:13" x14ac:dyDescent="0.25">
      <c r="A36">
        <v>22</v>
      </c>
      <c r="B36">
        <f>ROUNDUP(A36/12,0)</f>
      </c>
      <c r="C36" s="3">
        <f>G35</f>
      </c>
      <c r="D36" s="3">
        <f>ROUND(C36*$B$10,2)</f>
      </c>
      <c r="E36" s="3">
        <f>MAX(0,MIN($B$8-D36,C36))</f>
      </c>
      <c r="F36" s="2"/>
      <c r="G36" s="3">
        <f>MAX(0,C36-E36-F36)</f>
      </c>
      <c r="H36" s="3">
        <f>D36+E36</f>
      </c>
      <c r="J36">
        <v>22</v>
      </c>
      <c r="K36" s="3">
        <f>SUMIF($B$15:$B$374,J36,$D$15:$D$374)</f>
      </c>
      <c r="L36" s="3">
        <f>SUMIF($B$15:$B$374,J36,$E$15:$E$374)+SUMIF($B$15:$B$374,J36,$F$15:$F$374)</f>
      </c>
      <c r="M36" s="3">
        <f>INDEX($G$15:$G$374,J36*12)</f>
      </c>
    </row>
    <row r="37" spans="1:13" x14ac:dyDescent="0.25">
      <c r="A37">
        <v>23</v>
      </c>
      <c r="B37">
        <f>ROUNDUP(A37/12,0)</f>
      </c>
      <c r="C37" s="3">
        <f>G36</f>
      </c>
      <c r="D37" s="3">
        <f>ROUND(C37*$B$10,2)</f>
      </c>
      <c r="E37" s="3">
        <f>MAX(0,MIN($B$8-D37,C37))</f>
      </c>
      <c r="F37" s="2"/>
      <c r="G37" s="3">
        <f>MAX(0,C37-E37-F37)</f>
      </c>
      <c r="H37" s="3">
        <f>D37+E37</f>
      </c>
      <c r="J37">
        <v>23</v>
      </c>
      <c r="K37" s="3">
        <f>SUMIF($B$15:$B$374,J37,$D$15:$D$374)</f>
      </c>
      <c r="L37" s="3">
        <f>SUMIF($B$15:$B$374,J37,$E$15:$E$374)+SUMIF($B$15:$B$374,J37,$F$15:$F$374)</f>
      </c>
      <c r="M37" s="3">
        <f>INDEX($G$15:$G$374,J37*12)</f>
      </c>
    </row>
    <row r="38" spans="1:13" x14ac:dyDescent="0.25">
      <c r="A38">
        <v>24</v>
      </c>
      <c r="B38">
        <f>ROUNDUP(A38/12,0)</f>
      </c>
      <c r="C38" s="3">
        <f>G37</f>
      </c>
      <c r="D38" s="3">
        <f>ROUND(C38*$B$10,2)</f>
      </c>
      <c r="E38" s="3">
        <f>MAX(0,MIN($B$8-D38,C38))</f>
      </c>
      <c r="F38" s="2">
        <v>5000</v>
      </c>
      <c r="G38" s="3">
        <f>MAX(0,C38-E38-F38)</f>
      </c>
      <c r="H38" s="3">
        <f>D38+E38</f>
      </c>
      <c r="J38">
        <v>24</v>
      </c>
      <c r="K38" s="3">
        <f>SUMIF($B$15:$B$374,J38,$D$15:$D$374)</f>
      </c>
      <c r="L38" s="3">
        <f>SUMIF($B$15:$B$374,J38,$E$15:$E$374)+SUMIF($B$15:$B$374,J38,$F$15:$F$374)</f>
      </c>
      <c r="M38" s="3">
        <f>INDEX($G$15:$G$374,J38*12)</f>
      </c>
    </row>
    <row r="39" spans="1:13" x14ac:dyDescent="0.25">
      <c r="A39">
        <v>25</v>
      </c>
      <c r="B39">
        <f>ROUNDUP(A39/12,0)</f>
      </c>
      <c r="C39" s="3">
        <f>G38</f>
      </c>
      <c r="D39" s="3">
        <f>ROUND(C39*$B$10,2)</f>
      </c>
      <c r="E39" s="3">
        <f>MAX(0,MIN($B$8-D39,C39))</f>
      </c>
      <c r="F39" s="2"/>
      <c r="G39" s="3">
        <f>MAX(0,C39-E39-F39)</f>
      </c>
      <c r="H39" s="3">
        <f>D39+E39</f>
      </c>
      <c r="J39">
        <v>25</v>
      </c>
      <c r="K39" s="3">
        <f>SUMIF($B$15:$B$374,J39,$D$15:$D$374)</f>
      </c>
      <c r="L39" s="3">
        <f>SUMIF($B$15:$B$374,J39,$E$15:$E$374)+SUMIF($B$15:$B$374,J39,$F$15:$F$374)</f>
      </c>
      <c r="M39" s="3">
        <f>INDEX($G$15:$G$374,J39*12)</f>
      </c>
    </row>
    <row r="40" spans="1:13" x14ac:dyDescent="0.25">
      <c r="A40">
        <v>26</v>
      </c>
      <c r="B40">
        <f>ROUNDUP(A40/12,0)</f>
      </c>
      <c r="C40" s="3">
        <f>G39</f>
      </c>
      <c r="D40" s="3">
        <f>ROUND(C40*$B$10,2)</f>
      </c>
      <c r="E40" s="3">
        <f>MAX(0,MIN($B$8-D40,C40))</f>
      </c>
      <c r="F40" s="2"/>
      <c r="G40" s="3">
        <f>MAX(0,C40-E40-F40)</f>
      </c>
      <c r="H40" s="3">
        <f>D40+E40</f>
      </c>
      <c r="J40">
        <v>26</v>
      </c>
      <c r="K40" s="3">
        <f>SUMIF($B$15:$B$374,J40,$D$15:$D$374)</f>
      </c>
      <c r="L40" s="3">
        <f>SUMIF($B$15:$B$374,J40,$E$15:$E$374)+SUMIF($B$15:$B$374,J40,$F$15:$F$374)</f>
      </c>
      <c r="M40" s="3">
        <f>INDEX($G$15:$G$374,J40*12)</f>
      </c>
    </row>
    <row r="41" spans="1:13" x14ac:dyDescent="0.25">
      <c r="A41">
        <v>27</v>
      </c>
      <c r="B41">
        <f>ROUNDUP(A41/12,0)</f>
      </c>
      <c r="C41" s="3">
        <f>G40</f>
      </c>
      <c r="D41" s="3">
        <f>ROUND(C41*$B$10,2)</f>
      </c>
      <c r="E41" s="3">
        <f>MAX(0,MIN($B$8-D41,C41))</f>
      </c>
      <c r="F41" s="2"/>
      <c r="G41" s="3">
        <f>MAX(0,C41-E41-F41)</f>
      </c>
      <c r="H41" s="3">
        <f>D41+E41</f>
      </c>
      <c r="J41">
        <v>27</v>
      </c>
      <c r="K41" s="3">
        <f>SUMIF($B$15:$B$374,J41,$D$15:$D$374)</f>
      </c>
      <c r="L41" s="3">
        <f>SUMIF($B$15:$B$374,J41,$E$15:$E$374)+SUMIF($B$15:$B$374,J41,$F$15:$F$374)</f>
      </c>
      <c r="M41" s="3">
        <f>INDEX($G$15:$G$374,J41*12)</f>
      </c>
    </row>
    <row r="42" spans="1:13" x14ac:dyDescent="0.25">
      <c r="A42">
        <v>28</v>
      </c>
      <c r="B42">
        <f>ROUNDUP(A42/12,0)</f>
      </c>
      <c r="C42" s="3">
        <f>G41</f>
      </c>
      <c r="D42" s="3">
        <f>ROUND(C42*$B$10,2)</f>
      </c>
      <c r="E42" s="3">
        <f>MAX(0,MIN($B$8-D42,C42))</f>
      </c>
      <c r="F42" s="2"/>
      <c r="G42" s="3">
        <f>MAX(0,C42-E42-F42)</f>
      </c>
      <c r="H42" s="3">
        <f>D42+E42</f>
      </c>
      <c r="J42">
        <v>28</v>
      </c>
      <c r="K42" s="3">
        <f>SUMIF($B$15:$B$374,J42,$D$15:$D$374)</f>
      </c>
      <c r="L42" s="3">
        <f>SUMIF($B$15:$B$374,J42,$E$15:$E$374)+SUMIF($B$15:$B$374,J42,$F$15:$F$374)</f>
      </c>
      <c r="M42" s="3">
        <f>INDEX($G$15:$G$374,J42*12)</f>
      </c>
    </row>
    <row r="43" spans="1:13" x14ac:dyDescent="0.25">
      <c r="A43">
        <v>29</v>
      </c>
      <c r="B43">
        <f>ROUNDUP(A43/12,0)</f>
      </c>
      <c r="C43" s="3">
        <f>G42</f>
      </c>
      <c r="D43" s="3">
        <f>ROUND(C43*$B$10,2)</f>
      </c>
      <c r="E43" s="3">
        <f>MAX(0,MIN($B$8-D43,C43))</f>
      </c>
      <c r="F43" s="2"/>
      <c r="G43" s="3">
        <f>MAX(0,C43-E43-F43)</f>
      </c>
      <c r="H43" s="3">
        <f>D43+E43</f>
      </c>
      <c r="J43">
        <v>29</v>
      </c>
      <c r="K43" s="3">
        <f>SUMIF($B$15:$B$374,J43,$D$15:$D$374)</f>
      </c>
      <c r="L43" s="3">
        <f>SUMIF($B$15:$B$374,J43,$E$15:$E$374)+SUMIF($B$15:$B$374,J43,$F$15:$F$374)</f>
      </c>
      <c r="M43" s="3">
        <f>INDEX($G$15:$G$374,J43*12)</f>
      </c>
    </row>
    <row r="44" spans="1:13" x14ac:dyDescent="0.25">
      <c r="A44">
        <v>30</v>
      </c>
      <c r="B44">
        <f>ROUNDUP(A44/12,0)</f>
      </c>
      <c r="C44" s="3">
        <f>G43</f>
      </c>
      <c r="D44" s="3">
        <f>ROUND(C44*$B$10,2)</f>
      </c>
      <c r="E44" s="3">
        <f>MAX(0,MIN($B$8-D44,C44))</f>
      </c>
      <c r="F44" s="2"/>
      <c r="G44" s="3">
        <f>MAX(0,C44-E44-F44)</f>
      </c>
      <c r="H44" s="3">
        <f>D44+E44</f>
      </c>
      <c r="J44">
        <v>30</v>
      </c>
      <c r="K44" s="3">
        <f>SUMIF($B$15:$B$374,J44,$D$15:$D$374)</f>
      </c>
      <c r="L44" s="3">
        <f>SUMIF($B$15:$B$374,J44,$E$15:$E$374)+SUMIF($B$15:$B$374,J44,$F$15:$F$374)</f>
      </c>
      <c r="M44" s="3">
        <f>INDEX($G$15:$G$374,J44*12)</f>
      </c>
    </row>
    <row r="45" spans="1:8" x14ac:dyDescent="0.25">
      <c r="A45">
        <v>31</v>
      </c>
      <c r="B45">
        <f>ROUNDUP(A45/12,0)</f>
      </c>
      <c r="C45" s="3">
        <f>G44</f>
      </c>
      <c r="D45" s="3">
        <f>ROUND(C45*$B$10,2)</f>
      </c>
      <c r="E45" s="3">
        <f>MAX(0,MIN($B$8-D45,C45))</f>
      </c>
      <c r="F45" s="2"/>
      <c r="G45" s="3">
        <f>MAX(0,C45-E45-F45)</f>
      </c>
      <c r="H45" s="3">
        <f>D45+E45</f>
      </c>
    </row>
    <row r="46" spans="1:8" x14ac:dyDescent="0.25">
      <c r="A46">
        <v>32</v>
      </c>
      <c r="B46">
        <f>ROUNDUP(A46/12,0)</f>
      </c>
      <c r="C46" s="3">
        <f>G45</f>
      </c>
      <c r="D46" s="3">
        <f>ROUND(C46*$B$10,2)</f>
      </c>
      <c r="E46" s="3">
        <f>MAX(0,MIN($B$8-D46,C46))</f>
      </c>
      <c r="F46" s="2"/>
      <c r="G46" s="3">
        <f>MAX(0,C46-E46-F46)</f>
      </c>
      <c r="H46" s="3">
        <f>D46+E46</f>
      </c>
    </row>
    <row r="47" spans="1:8" x14ac:dyDescent="0.25">
      <c r="A47">
        <v>33</v>
      </c>
      <c r="B47">
        <f>ROUNDUP(A47/12,0)</f>
      </c>
      <c r="C47" s="3">
        <f>G46</f>
      </c>
      <c r="D47" s="3">
        <f>ROUND(C47*$B$10,2)</f>
      </c>
      <c r="E47" s="3">
        <f>MAX(0,MIN($B$8-D47,C47))</f>
      </c>
      <c r="F47" s="2"/>
      <c r="G47" s="3">
        <f>MAX(0,C47-E47-F47)</f>
      </c>
      <c r="H47" s="3">
        <f>D47+E47</f>
      </c>
    </row>
    <row r="48" spans="1:8" x14ac:dyDescent="0.25">
      <c r="A48">
        <v>34</v>
      </c>
      <c r="B48">
        <f>ROUNDUP(A48/12,0)</f>
      </c>
      <c r="C48" s="3">
        <f>G47</f>
      </c>
      <c r="D48" s="3">
        <f>ROUND(C48*$B$10,2)</f>
      </c>
      <c r="E48" s="3">
        <f>MAX(0,MIN($B$8-D48,C48))</f>
      </c>
      <c r="F48" s="2"/>
      <c r="G48" s="3">
        <f>MAX(0,C48-E48-F48)</f>
      </c>
      <c r="H48" s="3">
        <f>D48+E48</f>
      </c>
    </row>
    <row r="49" spans="1:8" x14ac:dyDescent="0.25">
      <c r="A49">
        <v>35</v>
      </c>
      <c r="B49">
        <f>ROUNDUP(A49/12,0)</f>
      </c>
      <c r="C49" s="3">
        <f>G48</f>
      </c>
      <c r="D49" s="3">
        <f>ROUND(C49*$B$10,2)</f>
      </c>
      <c r="E49" s="3">
        <f>MAX(0,MIN($B$8-D49,C49))</f>
      </c>
      <c r="F49" s="2"/>
      <c r="G49" s="3">
        <f>MAX(0,C49-E49-F49)</f>
      </c>
      <c r="H49" s="3">
        <f>D49+E49</f>
      </c>
    </row>
    <row r="50" spans="1:8" x14ac:dyDescent="0.25">
      <c r="A50">
        <v>36</v>
      </c>
      <c r="B50">
        <f>ROUNDUP(A50/12,0)</f>
      </c>
      <c r="C50" s="3">
        <f>G49</f>
      </c>
      <c r="D50" s="3">
        <f>ROUND(C50*$B$10,2)</f>
      </c>
      <c r="E50" s="3">
        <f>MAX(0,MIN($B$8-D50,C50))</f>
      </c>
      <c r="F50" s="2"/>
      <c r="G50" s="3">
        <f>MAX(0,C50-E50-F50)</f>
      </c>
      <c r="H50" s="3">
        <f>D50+E50</f>
      </c>
    </row>
    <row r="51" spans="1:8" x14ac:dyDescent="0.25">
      <c r="A51">
        <v>37</v>
      </c>
      <c r="B51">
        <f>ROUNDUP(A51/12,0)</f>
      </c>
      <c r="C51" s="3">
        <f>G50</f>
      </c>
      <c r="D51" s="3">
        <f>ROUND(C51*$B$10,2)</f>
      </c>
      <c r="E51" s="3">
        <f>MAX(0,MIN($B$8-D51,C51))</f>
      </c>
      <c r="F51" s="2"/>
      <c r="G51" s="3">
        <f>MAX(0,C51-E51-F51)</f>
      </c>
      <c r="H51" s="3">
        <f>D51+E51</f>
      </c>
    </row>
    <row r="52" spans="1:8" x14ac:dyDescent="0.25">
      <c r="A52">
        <v>38</v>
      </c>
      <c r="B52">
        <f>ROUNDUP(A52/12,0)</f>
      </c>
      <c r="C52" s="3">
        <f>G51</f>
      </c>
      <c r="D52" s="3">
        <f>ROUND(C52*$B$10,2)</f>
      </c>
      <c r="E52" s="3">
        <f>MAX(0,MIN($B$8-D52,C52))</f>
      </c>
      <c r="F52" s="2"/>
      <c r="G52" s="3">
        <f>MAX(0,C52-E52-F52)</f>
      </c>
      <c r="H52" s="3">
        <f>D52+E52</f>
      </c>
    </row>
    <row r="53" spans="1:8" x14ac:dyDescent="0.25">
      <c r="A53">
        <v>39</v>
      </c>
      <c r="B53">
        <f>ROUNDUP(A53/12,0)</f>
      </c>
      <c r="C53" s="3">
        <f>G52</f>
      </c>
      <c r="D53" s="3">
        <f>ROUND(C53*$B$10,2)</f>
      </c>
      <c r="E53" s="3">
        <f>MAX(0,MIN($B$8-D53,C53))</f>
      </c>
      <c r="F53" s="2"/>
      <c r="G53" s="3">
        <f>MAX(0,C53-E53-F53)</f>
      </c>
      <c r="H53" s="3">
        <f>D53+E53</f>
      </c>
    </row>
    <row r="54" spans="1:8" x14ac:dyDescent="0.25">
      <c r="A54">
        <v>40</v>
      </c>
      <c r="B54">
        <f>ROUNDUP(A54/12,0)</f>
      </c>
      <c r="C54" s="3">
        <f>G53</f>
      </c>
      <c r="D54" s="3">
        <f>ROUND(C54*$B$10,2)</f>
      </c>
      <c r="E54" s="3">
        <f>MAX(0,MIN($B$8-D54,C54))</f>
      </c>
      <c r="F54" s="2"/>
      <c r="G54" s="3">
        <f>MAX(0,C54-E54-F54)</f>
      </c>
      <c r="H54" s="3">
        <f>D54+E54</f>
      </c>
    </row>
    <row r="55" spans="1:8" x14ac:dyDescent="0.25">
      <c r="A55">
        <v>41</v>
      </c>
      <c r="B55">
        <f>ROUNDUP(A55/12,0)</f>
      </c>
      <c r="C55" s="3">
        <f>G54</f>
      </c>
      <c r="D55" s="3">
        <f>ROUND(C55*$B$10,2)</f>
      </c>
      <c r="E55" s="3">
        <f>MAX(0,MIN($B$8-D55,C55))</f>
      </c>
      <c r="F55" s="2"/>
      <c r="G55" s="3">
        <f>MAX(0,C55-E55-F55)</f>
      </c>
      <c r="H55" s="3">
        <f>D55+E55</f>
      </c>
    </row>
    <row r="56" spans="1:8" x14ac:dyDescent="0.25">
      <c r="A56">
        <v>42</v>
      </c>
      <c r="B56">
        <f>ROUNDUP(A56/12,0)</f>
      </c>
      <c r="C56" s="3">
        <f>G55</f>
      </c>
      <c r="D56" s="3">
        <f>ROUND(C56*$B$10,2)</f>
      </c>
      <c r="E56" s="3">
        <f>MAX(0,MIN($B$8-D56,C56))</f>
      </c>
      <c r="F56" s="2"/>
      <c r="G56" s="3">
        <f>MAX(0,C56-E56-F56)</f>
      </c>
      <c r="H56" s="3">
        <f>D56+E56</f>
      </c>
    </row>
    <row r="57" spans="1:8" x14ac:dyDescent="0.25">
      <c r="A57">
        <v>43</v>
      </c>
      <c r="B57">
        <f>ROUNDUP(A57/12,0)</f>
      </c>
      <c r="C57" s="3">
        <f>G56</f>
      </c>
      <c r="D57" s="3">
        <f>ROUND(C57*$B$10,2)</f>
      </c>
      <c r="E57" s="3">
        <f>MAX(0,MIN($B$8-D57,C57))</f>
      </c>
      <c r="F57" s="2"/>
      <c r="G57" s="3">
        <f>MAX(0,C57-E57-F57)</f>
      </c>
      <c r="H57" s="3">
        <f>D57+E57</f>
      </c>
    </row>
    <row r="58" spans="1:8" x14ac:dyDescent="0.25">
      <c r="A58">
        <v>44</v>
      </c>
      <c r="B58">
        <f>ROUNDUP(A58/12,0)</f>
      </c>
      <c r="C58" s="3">
        <f>G57</f>
      </c>
      <c r="D58" s="3">
        <f>ROUND(C58*$B$10,2)</f>
      </c>
      <c r="E58" s="3">
        <f>MAX(0,MIN($B$8-D58,C58))</f>
      </c>
      <c r="F58" s="2"/>
      <c r="G58" s="3">
        <f>MAX(0,C58-E58-F58)</f>
      </c>
      <c r="H58" s="3">
        <f>D58+E58</f>
      </c>
    </row>
    <row r="59" spans="1:8" x14ac:dyDescent="0.25">
      <c r="A59">
        <v>45</v>
      </c>
      <c r="B59">
        <f>ROUNDUP(A59/12,0)</f>
      </c>
      <c r="C59" s="3">
        <f>G58</f>
      </c>
      <c r="D59" s="3">
        <f>ROUND(C59*$B$10,2)</f>
      </c>
      <c r="E59" s="3">
        <f>MAX(0,MIN($B$8-D59,C59))</f>
      </c>
      <c r="F59" s="2"/>
      <c r="G59" s="3">
        <f>MAX(0,C59-E59-F59)</f>
      </c>
      <c r="H59" s="3">
        <f>D59+E59</f>
      </c>
    </row>
    <row r="60" spans="1:8" x14ac:dyDescent="0.25">
      <c r="A60">
        <v>46</v>
      </c>
      <c r="B60">
        <f>ROUNDUP(A60/12,0)</f>
      </c>
      <c r="C60" s="3">
        <f>G59</f>
      </c>
      <c r="D60" s="3">
        <f>ROUND(C60*$B$10,2)</f>
      </c>
      <c r="E60" s="3">
        <f>MAX(0,MIN($B$8-D60,C60))</f>
      </c>
      <c r="F60" s="2"/>
      <c r="G60" s="3">
        <f>MAX(0,C60-E60-F60)</f>
      </c>
      <c r="H60" s="3">
        <f>D60+E60</f>
      </c>
    </row>
    <row r="61" spans="1:8" x14ac:dyDescent="0.25">
      <c r="A61">
        <v>47</v>
      </c>
      <c r="B61">
        <f>ROUNDUP(A61/12,0)</f>
      </c>
      <c r="C61" s="3">
        <f>G60</f>
      </c>
      <c r="D61" s="3">
        <f>ROUND(C61*$B$10,2)</f>
      </c>
      <c r="E61" s="3">
        <f>MAX(0,MIN($B$8-D61,C61))</f>
      </c>
      <c r="F61" s="2"/>
      <c r="G61" s="3">
        <f>MAX(0,C61-E61-F61)</f>
      </c>
      <c r="H61" s="3">
        <f>D61+E61</f>
      </c>
    </row>
    <row r="62" spans="1:8" x14ac:dyDescent="0.25">
      <c r="A62">
        <v>48</v>
      </c>
      <c r="B62">
        <f>ROUNDUP(A62/12,0)</f>
      </c>
      <c r="C62" s="3">
        <f>G61</f>
      </c>
      <c r="D62" s="3">
        <f>ROUND(C62*$B$10,2)</f>
      </c>
      <c r="E62" s="3">
        <f>MAX(0,MIN($B$8-D62,C62))</f>
      </c>
      <c r="F62" s="2"/>
      <c r="G62" s="3">
        <f>MAX(0,C62-E62-F62)</f>
      </c>
      <c r="H62" s="3">
        <f>D62+E62</f>
      </c>
    </row>
    <row r="63" spans="1:8" x14ac:dyDescent="0.25">
      <c r="A63">
        <v>49</v>
      </c>
      <c r="B63">
        <f>ROUNDUP(A63/12,0)</f>
      </c>
      <c r="C63" s="3">
        <f>G62</f>
      </c>
      <c r="D63" s="3">
        <f>ROUND(C63*$B$10,2)</f>
      </c>
      <c r="E63" s="3">
        <f>MAX(0,MIN($B$8-D63,C63))</f>
      </c>
      <c r="F63" s="2"/>
      <c r="G63" s="3">
        <f>MAX(0,C63-E63-F63)</f>
      </c>
      <c r="H63" s="3">
        <f>D63+E63</f>
      </c>
    </row>
    <row r="64" spans="1:8" x14ac:dyDescent="0.25">
      <c r="A64">
        <v>50</v>
      </c>
      <c r="B64">
        <f>ROUNDUP(A64/12,0)</f>
      </c>
      <c r="C64" s="3">
        <f>G63</f>
      </c>
      <c r="D64" s="3">
        <f>ROUND(C64*$B$10,2)</f>
      </c>
      <c r="E64" s="3">
        <f>MAX(0,MIN($B$8-D64,C64))</f>
      </c>
      <c r="F64" s="2"/>
      <c r="G64" s="3">
        <f>MAX(0,C64-E64-F64)</f>
      </c>
      <c r="H64" s="3">
        <f>D64+E64</f>
      </c>
    </row>
    <row r="65" spans="1:8" x14ac:dyDescent="0.25">
      <c r="A65">
        <v>51</v>
      </c>
      <c r="B65">
        <f>ROUNDUP(A65/12,0)</f>
      </c>
      <c r="C65" s="3">
        <f>G64</f>
      </c>
      <c r="D65" s="3">
        <f>ROUND(C65*$B$10,2)</f>
      </c>
      <c r="E65" s="3">
        <f>MAX(0,MIN($B$8-D65,C65))</f>
      </c>
      <c r="F65" s="2"/>
      <c r="G65" s="3">
        <f>MAX(0,C65-E65-F65)</f>
      </c>
      <c r="H65" s="3">
        <f>D65+E65</f>
      </c>
    </row>
    <row r="66" spans="1:8" x14ac:dyDescent="0.25">
      <c r="A66">
        <v>52</v>
      </c>
      <c r="B66">
        <f>ROUNDUP(A66/12,0)</f>
      </c>
      <c r="C66" s="3">
        <f>G65</f>
      </c>
      <c r="D66" s="3">
        <f>ROUND(C66*$B$10,2)</f>
      </c>
      <c r="E66" s="3">
        <f>MAX(0,MIN($B$8-D66,C66))</f>
      </c>
      <c r="F66" s="2"/>
      <c r="G66" s="3">
        <f>MAX(0,C66-E66-F66)</f>
      </c>
      <c r="H66" s="3">
        <f>D66+E66</f>
      </c>
    </row>
    <row r="67" spans="1:8" x14ac:dyDescent="0.25">
      <c r="A67">
        <v>53</v>
      </c>
      <c r="B67">
        <f>ROUNDUP(A67/12,0)</f>
      </c>
      <c r="C67" s="3">
        <f>G66</f>
      </c>
      <c r="D67" s="3">
        <f>ROUND(C67*$B$10,2)</f>
      </c>
      <c r="E67" s="3">
        <f>MAX(0,MIN($B$8-D67,C67))</f>
      </c>
      <c r="F67" s="2"/>
      <c r="G67" s="3">
        <f>MAX(0,C67-E67-F67)</f>
      </c>
      <c r="H67" s="3">
        <f>D67+E67</f>
      </c>
    </row>
    <row r="68" spans="1:8" x14ac:dyDescent="0.25">
      <c r="A68">
        <v>54</v>
      </c>
      <c r="B68">
        <f>ROUNDUP(A68/12,0)</f>
      </c>
      <c r="C68" s="3">
        <f>G67</f>
      </c>
      <c r="D68" s="3">
        <f>ROUND(C68*$B$10,2)</f>
      </c>
      <c r="E68" s="3">
        <f>MAX(0,MIN($B$8-D68,C68))</f>
      </c>
      <c r="F68" s="2"/>
      <c r="G68" s="3">
        <f>MAX(0,C68-E68-F68)</f>
      </c>
      <c r="H68" s="3">
        <f>D68+E68</f>
      </c>
    </row>
    <row r="69" spans="1:8" x14ac:dyDescent="0.25">
      <c r="A69">
        <v>55</v>
      </c>
      <c r="B69">
        <f>ROUNDUP(A69/12,0)</f>
      </c>
      <c r="C69" s="3">
        <f>G68</f>
      </c>
      <c r="D69" s="3">
        <f>ROUND(C69*$B$10,2)</f>
      </c>
      <c r="E69" s="3">
        <f>MAX(0,MIN($B$8-D69,C69))</f>
      </c>
      <c r="F69" s="2"/>
      <c r="G69" s="3">
        <f>MAX(0,C69-E69-F69)</f>
      </c>
      <c r="H69" s="3">
        <f>D69+E69</f>
      </c>
    </row>
    <row r="70" spans="1:8" x14ac:dyDescent="0.25">
      <c r="A70">
        <v>56</v>
      </c>
      <c r="B70">
        <f>ROUNDUP(A70/12,0)</f>
      </c>
      <c r="C70" s="3">
        <f>G69</f>
      </c>
      <c r="D70" s="3">
        <f>ROUND(C70*$B$10,2)</f>
      </c>
      <c r="E70" s="3">
        <f>MAX(0,MIN($B$8-D70,C70))</f>
      </c>
      <c r="F70" s="2"/>
      <c r="G70" s="3">
        <f>MAX(0,C70-E70-F70)</f>
      </c>
      <c r="H70" s="3">
        <f>D70+E70</f>
      </c>
    </row>
    <row r="71" spans="1:8" x14ac:dyDescent="0.25">
      <c r="A71">
        <v>57</v>
      </c>
      <c r="B71">
        <f>ROUNDUP(A71/12,0)</f>
      </c>
      <c r="C71" s="3">
        <f>G70</f>
      </c>
      <c r="D71" s="3">
        <f>ROUND(C71*$B$10,2)</f>
      </c>
      <c r="E71" s="3">
        <f>MAX(0,MIN($B$8-D71,C71))</f>
      </c>
      <c r="F71" s="2"/>
      <c r="G71" s="3">
        <f>MAX(0,C71-E71-F71)</f>
      </c>
      <c r="H71" s="3">
        <f>D71+E71</f>
      </c>
    </row>
    <row r="72" spans="1:8" x14ac:dyDescent="0.25">
      <c r="A72">
        <v>58</v>
      </c>
      <c r="B72">
        <f>ROUNDUP(A72/12,0)</f>
      </c>
      <c r="C72" s="3">
        <f>G71</f>
      </c>
      <c r="D72" s="3">
        <f>ROUND(C72*$B$10,2)</f>
      </c>
      <c r="E72" s="3">
        <f>MAX(0,MIN($B$8-D72,C72))</f>
      </c>
      <c r="F72" s="2"/>
      <c r="G72" s="3">
        <f>MAX(0,C72-E72-F72)</f>
      </c>
      <c r="H72" s="3">
        <f>D72+E72</f>
      </c>
    </row>
    <row r="73" spans="1:8" x14ac:dyDescent="0.25">
      <c r="A73">
        <v>59</v>
      </c>
      <c r="B73">
        <f>ROUNDUP(A73/12,0)</f>
      </c>
      <c r="C73" s="3">
        <f>G72</f>
      </c>
      <c r="D73" s="3">
        <f>ROUND(C73*$B$10,2)</f>
      </c>
      <c r="E73" s="3">
        <f>MAX(0,MIN($B$8-D73,C73))</f>
      </c>
      <c r="F73" s="2"/>
      <c r="G73" s="3">
        <f>MAX(0,C73-E73-F73)</f>
      </c>
      <c r="H73" s="3">
        <f>D73+E73</f>
      </c>
    </row>
    <row r="74" spans="1:8" x14ac:dyDescent="0.25">
      <c r="A74">
        <v>60</v>
      </c>
      <c r="B74">
        <f>ROUNDUP(A74/12,0)</f>
      </c>
      <c r="C74" s="3">
        <f>G73</f>
      </c>
      <c r="D74" s="3">
        <f>ROUND(C74*$B$10,2)</f>
      </c>
      <c r="E74" s="3">
        <f>MAX(0,MIN($B$8-D74,C74))</f>
      </c>
      <c r="F74" s="2"/>
      <c r="G74" s="3">
        <f>MAX(0,C74-E74-F74)</f>
      </c>
      <c r="H74" s="3">
        <f>D74+E74</f>
      </c>
    </row>
    <row r="75" spans="1:8" x14ac:dyDescent="0.25">
      <c r="A75">
        <v>61</v>
      </c>
      <c r="B75">
        <f>ROUNDUP(A75/12,0)</f>
      </c>
      <c r="C75" s="3">
        <f>G74</f>
      </c>
      <c r="D75" s="3">
        <f>ROUND(C75*$B$10,2)</f>
      </c>
      <c r="E75" s="3">
        <f>MAX(0,MIN($B$8-D75,C75))</f>
      </c>
      <c r="F75" s="2"/>
      <c r="G75" s="3">
        <f>MAX(0,C75-E75-F75)</f>
      </c>
      <c r="H75" s="3">
        <f>D75+E75</f>
      </c>
    </row>
    <row r="76" spans="1:8" x14ac:dyDescent="0.25">
      <c r="A76">
        <v>62</v>
      </c>
      <c r="B76">
        <f>ROUNDUP(A76/12,0)</f>
      </c>
      <c r="C76" s="3">
        <f>G75</f>
      </c>
      <c r="D76" s="3">
        <f>ROUND(C76*$B$10,2)</f>
      </c>
      <c r="E76" s="3">
        <f>MAX(0,MIN($B$8-D76,C76))</f>
      </c>
      <c r="F76" s="2"/>
      <c r="G76" s="3">
        <f>MAX(0,C76-E76-F76)</f>
      </c>
      <c r="H76" s="3">
        <f>D76+E76</f>
      </c>
    </row>
    <row r="77" spans="1:8" x14ac:dyDescent="0.25">
      <c r="A77">
        <v>63</v>
      </c>
      <c r="B77">
        <f>ROUNDUP(A77/12,0)</f>
      </c>
      <c r="C77" s="3">
        <f>G76</f>
      </c>
      <c r="D77" s="3">
        <f>ROUND(C77*$B$10,2)</f>
      </c>
      <c r="E77" s="3">
        <f>MAX(0,MIN($B$8-D77,C77))</f>
      </c>
      <c r="F77" s="2"/>
      <c r="G77" s="3">
        <f>MAX(0,C77-E77-F77)</f>
      </c>
      <c r="H77" s="3">
        <f>D77+E77</f>
      </c>
    </row>
    <row r="78" spans="1:8" x14ac:dyDescent="0.25">
      <c r="A78">
        <v>64</v>
      </c>
      <c r="B78">
        <f>ROUNDUP(A78/12,0)</f>
      </c>
      <c r="C78" s="3">
        <f>G77</f>
      </c>
      <c r="D78" s="3">
        <f>ROUND(C78*$B$10,2)</f>
      </c>
      <c r="E78" s="3">
        <f>MAX(0,MIN($B$8-D78,C78))</f>
      </c>
      <c r="F78" s="2"/>
      <c r="G78" s="3">
        <f>MAX(0,C78-E78-F78)</f>
      </c>
      <c r="H78" s="3">
        <f>D78+E78</f>
      </c>
    </row>
    <row r="79" spans="1:8" x14ac:dyDescent="0.25">
      <c r="A79">
        <v>65</v>
      </c>
      <c r="B79">
        <f>ROUNDUP(A79/12,0)</f>
      </c>
      <c r="C79" s="3">
        <f>G78</f>
      </c>
      <c r="D79" s="3">
        <f>ROUND(C79*$B$10,2)</f>
      </c>
      <c r="E79" s="3">
        <f>MAX(0,MIN($B$8-D79,C79))</f>
      </c>
      <c r="F79" s="2"/>
      <c r="G79" s="3">
        <f>MAX(0,C79-E79-F79)</f>
      </c>
      <c r="H79" s="3">
        <f>D79+E79</f>
      </c>
    </row>
    <row r="80" spans="1:8" x14ac:dyDescent="0.25">
      <c r="A80">
        <v>66</v>
      </c>
      <c r="B80">
        <f>ROUNDUP(A80/12,0)</f>
      </c>
      <c r="C80" s="3">
        <f>G79</f>
      </c>
      <c r="D80" s="3">
        <f>ROUND(C80*$B$10,2)</f>
      </c>
      <c r="E80" s="3">
        <f>MAX(0,MIN($B$8-D80,C80))</f>
      </c>
      <c r="F80" s="2"/>
      <c r="G80" s="3">
        <f>MAX(0,C80-E80-F80)</f>
      </c>
      <c r="H80" s="3">
        <f>D80+E80</f>
      </c>
    </row>
    <row r="81" spans="1:8" x14ac:dyDescent="0.25">
      <c r="A81">
        <v>67</v>
      </c>
      <c r="B81">
        <f>ROUNDUP(A81/12,0)</f>
      </c>
      <c r="C81" s="3">
        <f>G80</f>
      </c>
      <c r="D81" s="3">
        <f>ROUND(C81*$B$10,2)</f>
      </c>
      <c r="E81" s="3">
        <f>MAX(0,MIN($B$8-D81,C81))</f>
      </c>
      <c r="F81" s="2"/>
      <c r="G81" s="3">
        <f>MAX(0,C81-E81-F81)</f>
      </c>
      <c r="H81" s="3">
        <f>D81+E81</f>
      </c>
    </row>
    <row r="82" spans="1:8" x14ac:dyDescent="0.25">
      <c r="A82">
        <v>68</v>
      </c>
      <c r="B82">
        <f>ROUNDUP(A82/12,0)</f>
      </c>
      <c r="C82" s="3">
        <f>G81</f>
      </c>
      <c r="D82" s="3">
        <f>ROUND(C82*$B$10,2)</f>
      </c>
      <c r="E82" s="3">
        <f>MAX(0,MIN($B$8-D82,C82))</f>
      </c>
      <c r="F82" s="2"/>
      <c r="G82" s="3">
        <f>MAX(0,C82-E82-F82)</f>
      </c>
      <c r="H82" s="3">
        <f>D82+E82</f>
      </c>
    </row>
    <row r="83" spans="1:8" x14ac:dyDescent="0.25">
      <c r="A83">
        <v>69</v>
      </c>
      <c r="B83">
        <f>ROUNDUP(A83/12,0)</f>
      </c>
      <c r="C83" s="3">
        <f>G82</f>
      </c>
      <c r="D83" s="3">
        <f>ROUND(C83*$B$10,2)</f>
      </c>
      <c r="E83" s="3">
        <f>MAX(0,MIN($B$8-D83,C83))</f>
      </c>
      <c r="F83" s="2"/>
      <c r="G83" s="3">
        <f>MAX(0,C83-E83-F83)</f>
      </c>
      <c r="H83" s="3">
        <f>D83+E83</f>
      </c>
    </row>
    <row r="84" spans="1:8" x14ac:dyDescent="0.25">
      <c r="A84">
        <v>70</v>
      </c>
      <c r="B84">
        <f>ROUNDUP(A84/12,0)</f>
      </c>
      <c r="C84" s="3">
        <f>G83</f>
      </c>
      <c r="D84" s="3">
        <f>ROUND(C84*$B$10,2)</f>
      </c>
      <c r="E84" s="3">
        <f>MAX(0,MIN($B$8-D84,C84))</f>
      </c>
      <c r="F84" s="2"/>
      <c r="G84" s="3">
        <f>MAX(0,C84-E84-F84)</f>
      </c>
      <c r="H84" s="3">
        <f>D84+E84</f>
      </c>
    </row>
    <row r="85" spans="1:8" x14ac:dyDescent="0.25">
      <c r="A85">
        <v>71</v>
      </c>
      <c r="B85">
        <f>ROUNDUP(A85/12,0)</f>
      </c>
      <c r="C85" s="3">
        <f>G84</f>
      </c>
      <c r="D85" s="3">
        <f>ROUND(C85*$B$10,2)</f>
      </c>
      <c r="E85" s="3">
        <f>MAX(0,MIN($B$8-D85,C85))</f>
      </c>
      <c r="F85" s="2"/>
      <c r="G85" s="3">
        <f>MAX(0,C85-E85-F85)</f>
      </c>
      <c r="H85" s="3">
        <f>D85+E85</f>
      </c>
    </row>
    <row r="86" spans="1:8" x14ac:dyDescent="0.25">
      <c r="A86">
        <v>72</v>
      </c>
      <c r="B86">
        <f>ROUNDUP(A86/12,0)</f>
      </c>
      <c r="C86" s="3">
        <f>G85</f>
      </c>
      <c r="D86" s="3">
        <f>ROUND(C86*$B$10,2)</f>
      </c>
      <c r="E86" s="3">
        <f>MAX(0,MIN($B$8-D86,C86))</f>
      </c>
      <c r="F86" s="2"/>
      <c r="G86" s="3">
        <f>MAX(0,C86-E86-F86)</f>
      </c>
      <c r="H86" s="3">
        <f>D86+E86</f>
      </c>
    </row>
    <row r="87" spans="1:8" x14ac:dyDescent="0.25">
      <c r="A87">
        <v>73</v>
      </c>
      <c r="B87">
        <f>ROUNDUP(A87/12,0)</f>
      </c>
      <c r="C87" s="3">
        <f>G86</f>
      </c>
      <c r="D87" s="3">
        <f>ROUND(C87*$B$10,2)</f>
      </c>
      <c r="E87" s="3">
        <f>MAX(0,MIN($B$8-D87,C87))</f>
      </c>
      <c r="F87" s="2"/>
      <c r="G87" s="3">
        <f>MAX(0,C87-E87-F87)</f>
      </c>
      <c r="H87" s="3">
        <f>D87+E87</f>
      </c>
    </row>
    <row r="88" spans="1:8" x14ac:dyDescent="0.25">
      <c r="A88">
        <v>74</v>
      </c>
      <c r="B88">
        <f>ROUNDUP(A88/12,0)</f>
      </c>
      <c r="C88" s="3">
        <f>G87</f>
      </c>
      <c r="D88" s="3">
        <f>ROUND(C88*$B$10,2)</f>
      </c>
      <c r="E88" s="3">
        <f>MAX(0,MIN($B$8-D88,C88))</f>
      </c>
      <c r="F88" s="2"/>
      <c r="G88" s="3">
        <f>MAX(0,C88-E88-F88)</f>
      </c>
      <c r="H88" s="3">
        <f>D88+E88</f>
      </c>
    </row>
    <row r="89" spans="1:8" x14ac:dyDescent="0.25">
      <c r="A89">
        <v>75</v>
      </c>
      <c r="B89">
        <f>ROUNDUP(A89/12,0)</f>
      </c>
      <c r="C89" s="3">
        <f>G88</f>
      </c>
      <c r="D89" s="3">
        <f>ROUND(C89*$B$10,2)</f>
      </c>
      <c r="E89" s="3">
        <f>MAX(0,MIN($B$8-D89,C89))</f>
      </c>
      <c r="F89" s="2"/>
      <c r="G89" s="3">
        <f>MAX(0,C89-E89-F89)</f>
      </c>
      <c r="H89" s="3">
        <f>D89+E89</f>
      </c>
    </row>
    <row r="90" spans="1:8" x14ac:dyDescent="0.25">
      <c r="A90">
        <v>76</v>
      </c>
      <c r="B90">
        <f>ROUNDUP(A90/12,0)</f>
      </c>
      <c r="C90" s="3">
        <f>G89</f>
      </c>
      <c r="D90" s="3">
        <f>ROUND(C90*$B$10,2)</f>
      </c>
      <c r="E90" s="3">
        <f>MAX(0,MIN($B$8-D90,C90))</f>
      </c>
      <c r="F90" s="2"/>
      <c r="G90" s="3">
        <f>MAX(0,C90-E90-F90)</f>
      </c>
      <c r="H90" s="3">
        <f>D90+E90</f>
      </c>
    </row>
    <row r="91" spans="1:8" x14ac:dyDescent="0.25">
      <c r="A91">
        <v>77</v>
      </c>
      <c r="B91">
        <f>ROUNDUP(A91/12,0)</f>
      </c>
      <c r="C91" s="3">
        <f>G90</f>
      </c>
      <c r="D91" s="3">
        <f>ROUND(C91*$B$10,2)</f>
      </c>
      <c r="E91" s="3">
        <f>MAX(0,MIN($B$8-D91,C91))</f>
      </c>
      <c r="F91" s="2"/>
      <c r="G91" s="3">
        <f>MAX(0,C91-E91-F91)</f>
      </c>
      <c r="H91" s="3">
        <f>D91+E91</f>
      </c>
    </row>
    <row r="92" spans="1:8" x14ac:dyDescent="0.25">
      <c r="A92">
        <v>78</v>
      </c>
      <c r="B92">
        <f>ROUNDUP(A92/12,0)</f>
      </c>
      <c r="C92" s="3">
        <f>G91</f>
      </c>
      <c r="D92" s="3">
        <f>ROUND(C92*$B$10,2)</f>
      </c>
      <c r="E92" s="3">
        <f>MAX(0,MIN($B$8-D92,C92))</f>
      </c>
      <c r="F92" s="2"/>
      <c r="G92" s="3">
        <f>MAX(0,C92-E92-F92)</f>
      </c>
      <c r="H92" s="3">
        <f>D92+E92</f>
      </c>
    </row>
    <row r="93" spans="1:8" x14ac:dyDescent="0.25">
      <c r="A93">
        <v>79</v>
      </c>
      <c r="B93">
        <f>ROUNDUP(A93/12,0)</f>
      </c>
      <c r="C93" s="3">
        <f>G92</f>
      </c>
      <c r="D93" s="3">
        <f>ROUND(C93*$B$10,2)</f>
      </c>
      <c r="E93" s="3">
        <f>MAX(0,MIN($B$8-D93,C93))</f>
      </c>
      <c r="F93" s="2"/>
      <c r="G93" s="3">
        <f>MAX(0,C93-E93-F93)</f>
      </c>
      <c r="H93" s="3">
        <f>D93+E93</f>
      </c>
    </row>
    <row r="94" spans="1:8" x14ac:dyDescent="0.25">
      <c r="A94">
        <v>80</v>
      </c>
      <c r="B94">
        <f>ROUNDUP(A94/12,0)</f>
      </c>
      <c r="C94" s="3">
        <f>G93</f>
      </c>
      <c r="D94" s="3">
        <f>ROUND(C94*$B$10,2)</f>
      </c>
      <c r="E94" s="3">
        <f>MAX(0,MIN($B$8-D94,C94))</f>
      </c>
      <c r="F94" s="2"/>
      <c r="G94" s="3">
        <f>MAX(0,C94-E94-F94)</f>
      </c>
      <c r="H94" s="3">
        <f>D94+E94</f>
      </c>
    </row>
    <row r="95" spans="1:8" x14ac:dyDescent="0.25">
      <c r="A95">
        <v>81</v>
      </c>
      <c r="B95">
        <f>ROUNDUP(A95/12,0)</f>
      </c>
      <c r="C95" s="3">
        <f>G94</f>
      </c>
      <c r="D95" s="3">
        <f>ROUND(C95*$B$10,2)</f>
      </c>
      <c r="E95" s="3">
        <f>MAX(0,MIN($B$8-D95,C95))</f>
      </c>
      <c r="F95" s="2"/>
      <c r="G95" s="3">
        <f>MAX(0,C95-E95-F95)</f>
      </c>
      <c r="H95" s="3">
        <f>D95+E95</f>
      </c>
    </row>
    <row r="96" spans="1:8" x14ac:dyDescent="0.25">
      <c r="A96">
        <v>82</v>
      </c>
      <c r="B96">
        <f>ROUNDUP(A96/12,0)</f>
      </c>
      <c r="C96" s="3">
        <f>G95</f>
      </c>
      <c r="D96" s="3">
        <f>ROUND(C96*$B$10,2)</f>
      </c>
      <c r="E96" s="3">
        <f>MAX(0,MIN($B$8-D96,C96))</f>
      </c>
      <c r="F96" s="2"/>
      <c r="G96" s="3">
        <f>MAX(0,C96-E96-F96)</f>
      </c>
      <c r="H96" s="3">
        <f>D96+E96</f>
      </c>
    </row>
    <row r="97" spans="1:8" x14ac:dyDescent="0.25">
      <c r="A97">
        <v>83</v>
      </c>
      <c r="B97">
        <f>ROUNDUP(A97/12,0)</f>
      </c>
      <c r="C97" s="3">
        <f>G96</f>
      </c>
      <c r="D97" s="3">
        <f>ROUND(C97*$B$10,2)</f>
      </c>
      <c r="E97" s="3">
        <f>MAX(0,MIN($B$8-D97,C97))</f>
      </c>
      <c r="F97" s="2"/>
      <c r="G97" s="3">
        <f>MAX(0,C97-E97-F97)</f>
      </c>
      <c r="H97" s="3">
        <f>D97+E97</f>
      </c>
    </row>
    <row r="98" spans="1:8" x14ac:dyDescent="0.25">
      <c r="A98">
        <v>84</v>
      </c>
      <c r="B98">
        <f>ROUNDUP(A98/12,0)</f>
      </c>
      <c r="C98" s="3">
        <f>G97</f>
      </c>
      <c r="D98" s="3">
        <f>ROUND(C98*$B$10,2)</f>
      </c>
      <c r="E98" s="3">
        <f>MAX(0,MIN($B$8-D98,C98))</f>
      </c>
      <c r="F98" s="2"/>
      <c r="G98" s="3">
        <f>MAX(0,C98-E98-F98)</f>
      </c>
      <c r="H98" s="3">
        <f>D98+E98</f>
      </c>
    </row>
    <row r="99" spans="1:8" x14ac:dyDescent="0.25">
      <c r="A99">
        <v>85</v>
      </c>
      <c r="B99">
        <f>ROUNDUP(A99/12,0)</f>
      </c>
      <c r="C99" s="3">
        <f>G98</f>
      </c>
      <c r="D99" s="3">
        <f>ROUND(C99*$B$10,2)</f>
      </c>
      <c r="E99" s="3">
        <f>MAX(0,MIN($B$8-D99,C99))</f>
      </c>
      <c r="F99" s="2"/>
      <c r="G99" s="3">
        <f>MAX(0,C99-E99-F99)</f>
      </c>
      <c r="H99" s="3">
        <f>D99+E99</f>
      </c>
    </row>
    <row r="100" spans="1:8" x14ac:dyDescent="0.25">
      <c r="A100">
        <v>86</v>
      </c>
      <c r="B100">
        <f>ROUNDUP(A100/12,0)</f>
      </c>
      <c r="C100" s="3">
        <f>G99</f>
      </c>
      <c r="D100" s="3">
        <f>ROUND(C100*$B$10,2)</f>
      </c>
      <c r="E100" s="3">
        <f>MAX(0,MIN($B$8-D100,C100))</f>
      </c>
      <c r="F100" s="2"/>
      <c r="G100" s="3">
        <f>MAX(0,C100-E100-F100)</f>
      </c>
      <c r="H100" s="3">
        <f>D100+E100</f>
      </c>
    </row>
    <row r="101" spans="1:8" x14ac:dyDescent="0.25">
      <c r="A101">
        <v>87</v>
      </c>
      <c r="B101">
        <f>ROUNDUP(A101/12,0)</f>
      </c>
      <c r="C101" s="3">
        <f>G100</f>
      </c>
      <c r="D101" s="3">
        <f>ROUND(C101*$B$10,2)</f>
      </c>
      <c r="E101" s="3">
        <f>MAX(0,MIN($B$8-D101,C101))</f>
      </c>
      <c r="F101" s="2"/>
      <c r="G101" s="3">
        <f>MAX(0,C101-E101-F101)</f>
      </c>
      <c r="H101" s="3">
        <f>D101+E101</f>
      </c>
    </row>
    <row r="102" spans="1:8" x14ac:dyDescent="0.25">
      <c r="A102">
        <v>88</v>
      </c>
      <c r="B102">
        <f>ROUNDUP(A102/12,0)</f>
      </c>
      <c r="C102" s="3">
        <f>G101</f>
      </c>
      <c r="D102" s="3">
        <f>ROUND(C102*$B$10,2)</f>
      </c>
      <c r="E102" s="3">
        <f>MAX(0,MIN($B$8-D102,C102))</f>
      </c>
      <c r="F102" s="2"/>
      <c r="G102" s="3">
        <f>MAX(0,C102-E102-F102)</f>
      </c>
      <c r="H102" s="3">
        <f>D102+E102</f>
      </c>
    </row>
    <row r="103" spans="1:8" x14ac:dyDescent="0.25">
      <c r="A103">
        <v>89</v>
      </c>
      <c r="B103">
        <f>ROUNDUP(A103/12,0)</f>
      </c>
      <c r="C103" s="3">
        <f>G102</f>
      </c>
      <c r="D103" s="3">
        <f>ROUND(C103*$B$10,2)</f>
      </c>
      <c r="E103" s="3">
        <f>MAX(0,MIN($B$8-D103,C103))</f>
      </c>
      <c r="F103" s="2"/>
      <c r="G103" s="3">
        <f>MAX(0,C103-E103-F103)</f>
      </c>
      <c r="H103" s="3">
        <f>D103+E103</f>
      </c>
    </row>
    <row r="104" spans="1:8" x14ac:dyDescent="0.25">
      <c r="A104">
        <v>90</v>
      </c>
      <c r="B104">
        <f>ROUNDUP(A104/12,0)</f>
      </c>
      <c r="C104" s="3">
        <f>G103</f>
      </c>
      <c r="D104" s="3">
        <f>ROUND(C104*$B$10,2)</f>
      </c>
      <c r="E104" s="3">
        <f>MAX(0,MIN($B$8-D104,C104))</f>
      </c>
      <c r="F104" s="2"/>
      <c r="G104" s="3">
        <f>MAX(0,C104-E104-F104)</f>
      </c>
      <c r="H104" s="3">
        <f>D104+E104</f>
      </c>
    </row>
    <row r="105" spans="1:8" x14ac:dyDescent="0.25">
      <c r="A105">
        <v>91</v>
      </c>
      <c r="B105">
        <f>ROUNDUP(A105/12,0)</f>
      </c>
      <c r="C105" s="3">
        <f>G104</f>
      </c>
      <c r="D105" s="3">
        <f>ROUND(C105*$B$10,2)</f>
      </c>
      <c r="E105" s="3">
        <f>MAX(0,MIN($B$8-D105,C105))</f>
      </c>
      <c r="F105" s="2"/>
      <c r="G105" s="3">
        <f>MAX(0,C105-E105-F105)</f>
      </c>
      <c r="H105" s="3">
        <f>D105+E105</f>
      </c>
    </row>
    <row r="106" spans="1:8" x14ac:dyDescent="0.25">
      <c r="A106">
        <v>92</v>
      </c>
      <c r="B106">
        <f>ROUNDUP(A106/12,0)</f>
      </c>
      <c r="C106" s="3">
        <f>G105</f>
      </c>
      <c r="D106" s="3">
        <f>ROUND(C106*$B$10,2)</f>
      </c>
      <c r="E106" s="3">
        <f>MAX(0,MIN($B$8-D106,C106))</f>
      </c>
      <c r="F106" s="2"/>
      <c r="G106" s="3">
        <f>MAX(0,C106-E106-F106)</f>
      </c>
      <c r="H106" s="3">
        <f>D106+E106</f>
      </c>
    </row>
    <row r="107" spans="1:8" x14ac:dyDescent="0.25">
      <c r="A107">
        <v>93</v>
      </c>
      <c r="B107">
        <f>ROUNDUP(A107/12,0)</f>
      </c>
      <c r="C107" s="3">
        <f>G106</f>
      </c>
      <c r="D107" s="3">
        <f>ROUND(C107*$B$10,2)</f>
      </c>
      <c r="E107" s="3">
        <f>MAX(0,MIN($B$8-D107,C107))</f>
      </c>
      <c r="F107" s="2"/>
      <c r="G107" s="3">
        <f>MAX(0,C107-E107-F107)</f>
      </c>
      <c r="H107" s="3">
        <f>D107+E107</f>
      </c>
    </row>
    <row r="108" spans="1:8" x14ac:dyDescent="0.25">
      <c r="A108">
        <v>94</v>
      </c>
      <c r="B108">
        <f>ROUNDUP(A108/12,0)</f>
      </c>
      <c r="C108" s="3">
        <f>G107</f>
      </c>
      <c r="D108" s="3">
        <f>ROUND(C108*$B$10,2)</f>
      </c>
      <c r="E108" s="3">
        <f>MAX(0,MIN($B$8-D108,C108))</f>
      </c>
      <c r="F108" s="2"/>
      <c r="G108" s="3">
        <f>MAX(0,C108-E108-F108)</f>
      </c>
      <c r="H108" s="3">
        <f>D108+E108</f>
      </c>
    </row>
    <row r="109" spans="1:8" x14ac:dyDescent="0.25">
      <c r="A109">
        <v>95</v>
      </c>
      <c r="B109">
        <f>ROUNDUP(A109/12,0)</f>
      </c>
      <c r="C109" s="3">
        <f>G108</f>
      </c>
      <c r="D109" s="3">
        <f>ROUND(C109*$B$10,2)</f>
      </c>
      <c r="E109" s="3">
        <f>MAX(0,MIN($B$8-D109,C109))</f>
      </c>
      <c r="F109" s="2"/>
      <c r="G109" s="3">
        <f>MAX(0,C109-E109-F109)</f>
      </c>
      <c r="H109" s="3">
        <f>D109+E109</f>
      </c>
    </row>
    <row r="110" spans="1:8" x14ac:dyDescent="0.25">
      <c r="A110">
        <v>96</v>
      </c>
      <c r="B110">
        <f>ROUNDUP(A110/12,0)</f>
      </c>
      <c r="C110" s="3">
        <f>G109</f>
      </c>
      <c r="D110" s="3">
        <f>ROUND(C110*$B$10,2)</f>
      </c>
      <c r="E110" s="3">
        <f>MAX(0,MIN($B$8-D110,C110))</f>
      </c>
      <c r="F110" s="2"/>
      <c r="G110" s="3">
        <f>MAX(0,C110-E110-F110)</f>
      </c>
      <c r="H110" s="3">
        <f>D110+E110</f>
      </c>
    </row>
    <row r="111" spans="1:8" x14ac:dyDescent="0.25">
      <c r="A111">
        <v>97</v>
      </c>
      <c r="B111">
        <f>ROUNDUP(A111/12,0)</f>
      </c>
      <c r="C111" s="3">
        <f>G110</f>
      </c>
      <c r="D111" s="3">
        <f>ROUND(C111*$B$10,2)</f>
      </c>
      <c r="E111" s="3">
        <f>MAX(0,MIN($B$8-D111,C111))</f>
      </c>
      <c r="F111" s="2"/>
      <c r="G111" s="3">
        <f>MAX(0,C111-E111-F111)</f>
      </c>
      <c r="H111" s="3">
        <f>D111+E111</f>
      </c>
    </row>
    <row r="112" spans="1:8" x14ac:dyDescent="0.25">
      <c r="A112">
        <v>98</v>
      </c>
      <c r="B112">
        <f>ROUNDUP(A112/12,0)</f>
      </c>
      <c r="C112" s="3">
        <f>G111</f>
      </c>
      <c r="D112" s="3">
        <f>ROUND(C112*$B$10,2)</f>
      </c>
      <c r="E112" s="3">
        <f>MAX(0,MIN($B$8-D112,C112))</f>
      </c>
      <c r="F112" s="2"/>
      <c r="G112" s="3">
        <f>MAX(0,C112-E112-F112)</f>
      </c>
      <c r="H112" s="3">
        <f>D112+E112</f>
      </c>
    </row>
    <row r="113" spans="1:8" x14ac:dyDescent="0.25">
      <c r="A113">
        <v>99</v>
      </c>
      <c r="B113">
        <f>ROUNDUP(A113/12,0)</f>
      </c>
      <c r="C113" s="3">
        <f>G112</f>
      </c>
      <c r="D113" s="3">
        <f>ROUND(C113*$B$10,2)</f>
      </c>
      <c r="E113" s="3">
        <f>MAX(0,MIN($B$8-D113,C113))</f>
      </c>
      <c r="F113" s="2"/>
      <c r="G113" s="3">
        <f>MAX(0,C113-E113-F113)</f>
      </c>
      <c r="H113" s="3">
        <f>D113+E113</f>
      </c>
    </row>
    <row r="114" spans="1:8" x14ac:dyDescent="0.25">
      <c r="A114">
        <v>100</v>
      </c>
      <c r="B114">
        <f>ROUNDUP(A114/12,0)</f>
      </c>
      <c r="C114" s="3">
        <f>G113</f>
      </c>
      <c r="D114" s="3">
        <f>ROUND(C114*$B$10,2)</f>
      </c>
      <c r="E114" s="3">
        <f>MAX(0,MIN($B$8-D114,C114))</f>
      </c>
      <c r="F114" s="2"/>
      <c r="G114" s="3">
        <f>MAX(0,C114-E114-F114)</f>
      </c>
      <c r="H114" s="3">
        <f>D114+E114</f>
      </c>
    </row>
    <row r="115" spans="1:8" x14ac:dyDescent="0.25">
      <c r="A115">
        <v>101</v>
      </c>
      <c r="B115">
        <f>ROUNDUP(A115/12,0)</f>
      </c>
      <c r="C115" s="3">
        <f>G114</f>
      </c>
      <c r="D115" s="3">
        <f>ROUND(C115*$B$10,2)</f>
      </c>
      <c r="E115" s="3">
        <f>MAX(0,MIN($B$8-D115,C115))</f>
      </c>
      <c r="F115" s="2"/>
      <c r="G115" s="3">
        <f>MAX(0,C115-E115-F115)</f>
      </c>
      <c r="H115" s="3">
        <f>D115+E115</f>
      </c>
    </row>
    <row r="116" spans="1:8" x14ac:dyDescent="0.25">
      <c r="A116">
        <v>102</v>
      </c>
      <c r="B116">
        <f>ROUNDUP(A116/12,0)</f>
      </c>
      <c r="C116" s="3">
        <f>G115</f>
      </c>
      <c r="D116" s="3">
        <f>ROUND(C116*$B$10,2)</f>
      </c>
      <c r="E116" s="3">
        <f>MAX(0,MIN($B$8-D116,C116))</f>
      </c>
      <c r="F116" s="2"/>
      <c r="G116" s="3">
        <f>MAX(0,C116-E116-F116)</f>
      </c>
      <c r="H116" s="3">
        <f>D116+E116</f>
      </c>
    </row>
    <row r="117" spans="1:8" x14ac:dyDescent="0.25">
      <c r="A117">
        <v>103</v>
      </c>
      <c r="B117">
        <f>ROUNDUP(A117/12,0)</f>
      </c>
      <c r="C117" s="3">
        <f>G116</f>
      </c>
      <c r="D117" s="3">
        <f>ROUND(C117*$B$10,2)</f>
      </c>
      <c r="E117" s="3">
        <f>MAX(0,MIN($B$8-D117,C117))</f>
      </c>
      <c r="F117" s="2"/>
      <c r="G117" s="3">
        <f>MAX(0,C117-E117-F117)</f>
      </c>
      <c r="H117" s="3">
        <f>D117+E117</f>
      </c>
    </row>
    <row r="118" spans="1:8" x14ac:dyDescent="0.25">
      <c r="A118">
        <v>104</v>
      </c>
      <c r="B118">
        <f>ROUNDUP(A118/12,0)</f>
      </c>
      <c r="C118" s="3">
        <f>G117</f>
      </c>
      <c r="D118" s="3">
        <f>ROUND(C118*$B$10,2)</f>
      </c>
      <c r="E118" s="3">
        <f>MAX(0,MIN($B$8-D118,C118))</f>
      </c>
      <c r="F118" s="2"/>
      <c r="G118" s="3">
        <f>MAX(0,C118-E118-F118)</f>
      </c>
      <c r="H118" s="3">
        <f>D118+E118</f>
      </c>
    </row>
    <row r="119" spans="1:8" x14ac:dyDescent="0.25">
      <c r="A119">
        <v>105</v>
      </c>
      <c r="B119">
        <f>ROUNDUP(A119/12,0)</f>
      </c>
      <c r="C119" s="3">
        <f>G118</f>
      </c>
      <c r="D119" s="3">
        <f>ROUND(C119*$B$10,2)</f>
      </c>
      <c r="E119" s="3">
        <f>MAX(0,MIN($B$8-D119,C119))</f>
      </c>
      <c r="F119" s="2"/>
      <c r="G119" s="3">
        <f>MAX(0,C119-E119-F119)</f>
      </c>
      <c r="H119" s="3">
        <f>D119+E119</f>
      </c>
    </row>
    <row r="120" spans="1:8" x14ac:dyDescent="0.25">
      <c r="A120">
        <v>106</v>
      </c>
      <c r="B120">
        <f>ROUNDUP(A120/12,0)</f>
      </c>
      <c r="C120" s="3">
        <f>G119</f>
      </c>
      <c r="D120" s="3">
        <f>ROUND(C120*$B$10,2)</f>
      </c>
      <c r="E120" s="3">
        <f>MAX(0,MIN($B$8-D120,C120))</f>
      </c>
      <c r="F120" s="2"/>
      <c r="G120" s="3">
        <f>MAX(0,C120-E120-F120)</f>
      </c>
      <c r="H120" s="3">
        <f>D120+E120</f>
      </c>
    </row>
    <row r="121" spans="1:8" x14ac:dyDescent="0.25">
      <c r="A121">
        <v>107</v>
      </c>
      <c r="B121">
        <f>ROUNDUP(A121/12,0)</f>
      </c>
      <c r="C121" s="3">
        <f>G120</f>
      </c>
      <c r="D121" s="3">
        <f>ROUND(C121*$B$10,2)</f>
      </c>
      <c r="E121" s="3">
        <f>MAX(0,MIN($B$8-D121,C121))</f>
      </c>
      <c r="F121" s="2"/>
      <c r="G121" s="3">
        <f>MAX(0,C121-E121-F121)</f>
      </c>
      <c r="H121" s="3">
        <f>D121+E121</f>
      </c>
    </row>
    <row r="122" spans="1:8" x14ac:dyDescent="0.25">
      <c r="A122">
        <v>108</v>
      </c>
      <c r="B122">
        <f>ROUNDUP(A122/12,0)</f>
      </c>
      <c r="C122" s="3">
        <f>G121</f>
      </c>
      <c r="D122" s="3">
        <f>ROUND(C122*$B$10,2)</f>
      </c>
      <c r="E122" s="3">
        <f>MAX(0,MIN($B$8-D122,C122))</f>
      </c>
      <c r="F122" s="2"/>
      <c r="G122" s="3">
        <f>MAX(0,C122-E122-F122)</f>
      </c>
      <c r="H122" s="3">
        <f>D122+E122</f>
      </c>
    </row>
    <row r="123" spans="1:8" x14ac:dyDescent="0.25">
      <c r="A123">
        <v>109</v>
      </c>
      <c r="B123">
        <f>ROUNDUP(A123/12,0)</f>
      </c>
      <c r="C123" s="3">
        <f>G122</f>
      </c>
      <c r="D123" s="3">
        <f>ROUND(C123*$B$10,2)</f>
      </c>
      <c r="E123" s="3">
        <f>MAX(0,MIN($B$8-D123,C123))</f>
      </c>
      <c r="F123" s="2"/>
      <c r="G123" s="3">
        <f>MAX(0,C123-E123-F123)</f>
      </c>
      <c r="H123" s="3">
        <f>D123+E123</f>
      </c>
    </row>
    <row r="124" spans="1:8" x14ac:dyDescent="0.25">
      <c r="A124">
        <v>110</v>
      </c>
      <c r="B124">
        <f>ROUNDUP(A124/12,0)</f>
      </c>
      <c r="C124" s="3">
        <f>G123</f>
      </c>
      <c r="D124" s="3">
        <f>ROUND(C124*$B$10,2)</f>
      </c>
      <c r="E124" s="3">
        <f>MAX(0,MIN($B$8-D124,C124))</f>
      </c>
      <c r="F124" s="2"/>
      <c r="G124" s="3">
        <f>MAX(0,C124-E124-F124)</f>
      </c>
      <c r="H124" s="3">
        <f>D124+E124</f>
      </c>
    </row>
    <row r="125" spans="1:8" x14ac:dyDescent="0.25">
      <c r="A125">
        <v>111</v>
      </c>
      <c r="B125">
        <f>ROUNDUP(A125/12,0)</f>
      </c>
      <c r="C125" s="3">
        <f>G124</f>
      </c>
      <c r="D125" s="3">
        <f>ROUND(C125*$B$10,2)</f>
      </c>
      <c r="E125" s="3">
        <f>MAX(0,MIN($B$8-D125,C125))</f>
      </c>
      <c r="F125" s="2"/>
      <c r="G125" s="3">
        <f>MAX(0,C125-E125-F125)</f>
      </c>
      <c r="H125" s="3">
        <f>D125+E125</f>
      </c>
    </row>
    <row r="126" spans="1:8" x14ac:dyDescent="0.25">
      <c r="A126">
        <v>112</v>
      </c>
      <c r="B126">
        <f>ROUNDUP(A126/12,0)</f>
      </c>
      <c r="C126" s="3">
        <f>G125</f>
      </c>
      <c r="D126" s="3">
        <f>ROUND(C126*$B$10,2)</f>
      </c>
      <c r="E126" s="3">
        <f>MAX(0,MIN($B$8-D126,C126))</f>
      </c>
      <c r="F126" s="2"/>
      <c r="G126" s="3">
        <f>MAX(0,C126-E126-F126)</f>
      </c>
      <c r="H126" s="3">
        <f>D126+E126</f>
      </c>
    </row>
    <row r="127" spans="1:8" x14ac:dyDescent="0.25">
      <c r="A127">
        <v>113</v>
      </c>
      <c r="B127">
        <f>ROUNDUP(A127/12,0)</f>
      </c>
      <c r="C127" s="3">
        <f>G126</f>
      </c>
      <c r="D127" s="3">
        <f>ROUND(C127*$B$10,2)</f>
      </c>
      <c r="E127" s="3">
        <f>MAX(0,MIN($B$8-D127,C127))</f>
      </c>
      <c r="F127" s="2"/>
      <c r="G127" s="3">
        <f>MAX(0,C127-E127-F127)</f>
      </c>
      <c r="H127" s="3">
        <f>D127+E127</f>
      </c>
    </row>
    <row r="128" spans="1:8" x14ac:dyDescent="0.25">
      <c r="A128">
        <v>114</v>
      </c>
      <c r="B128">
        <f>ROUNDUP(A128/12,0)</f>
      </c>
      <c r="C128" s="3">
        <f>G127</f>
      </c>
      <c r="D128" s="3">
        <f>ROUND(C128*$B$10,2)</f>
      </c>
      <c r="E128" s="3">
        <f>MAX(0,MIN($B$8-D128,C128))</f>
      </c>
      <c r="F128" s="2"/>
      <c r="G128" s="3">
        <f>MAX(0,C128-E128-F128)</f>
      </c>
      <c r="H128" s="3">
        <f>D128+E128</f>
      </c>
    </row>
    <row r="129" spans="1:8" x14ac:dyDescent="0.25">
      <c r="A129">
        <v>115</v>
      </c>
      <c r="B129">
        <f>ROUNDUP(A129/12,0)</f>
      </c>
      <c r="C129" s="3">
        <f>G128</f>
      </c>
      <c r="D129" s="3">
        <f>ROUND(C129*$B$10,2)</f>
      </c>
      <c r="E129" s="3">
        <f>MAX(0,MIN($B$8-D129,C129))</f>
      </c>
      <c r="F129" s="2"/>
      <c r="G129" s="3">
        <f>MAX(0,C129-E129-F129)</f>
      </c>
      <c r="H129" s="3">
        <f>D129+E129</f>
      </c>
    </row>
    <row r="130" spans="1:8" x14ac:dyDescent="0.25">
      <c r="A130">
        <v>116</v>
      </c>
      <c r="B130">
        <f>ROUNDUP(A130/12,0)</f>
      </c>
      <c r="C130" s="3">
        <f>G129</f>
      </c>
      <c r="D130" s="3">
        <f>ROUND(C130*$B$10,2)</f>
      </c>
      <c r="E130" s="3">
        <f>MAX(0,MIN($B$8-D130,C130))</f>
      </c>
      <c r="F130" s="2"/>
      <c r="G130" s="3">
        <f>MAX(0,C130-E130-F130)</f>
      </c>
      <c r="H130" s="3">
        <f>D130+E130</f>
      </c>
    </row>
    <row r="131" spans="1:8" x14ac:dyDescent="0.25">
      <c r="A131">
        <v>117</v>
      </c>
      <c r="B131">
        <f>ROUNDUP(A131/12,0)</f>
      </c>
      <c r="C131" s="3">
        <f>G130</f>
      </c>
      <c r="D131" s="3">
        <f>ROUND(C131*$B$10,2)</f>
      </c>
      <c r="E131" s="3">
        <f>MAX(0,MIN($B$8-D131,C131))</f>
      </c>
      <c r="F131" s="2"/>
      <c r="G131" s="3">
        <f>MAX(0,C131-E131-F131)</f>
      </c>
      <c r="H131" s="3">
        <f>D131+E131</f>
      </c>
    </row>
    <row r="132" spans="1:8" x14ac:dyDescent="0.25">
      <c r="A132">
        <v>118</v>
      </c>
      <c r="B132">
        <f>ROUNDUP(A132/12,0)</f>
      </c>
      <c r="C132" s="3">
        <f>G131</f>
      </c>
      <c r="D132" s="3">
        <f>ROUND(C132*$B$10,2)</f>
      </c>
      <c r="E132" s="3">
        <f>MAX(0,MIN($B$8-D132,C132))</f>
      </c>
      <c r="F132" s="2"/>
      <c r="G132" s="3">
        <f>MAX(0,C132-E132-F132)</f>
      </c>
      <c r="H132" s="3">
        <f>D132+E132</f>
      </c>
    </row>
    <row r="133" spans="1:8" x14ac:dyDescent="0.25">
      <c r="A133">
        <v>119</v>
      </c>
      <c r="B133">
        <f>ROUNDUP(A133/12,0)</f>
      </c>
      <c r="C133" s="3">
        <f>G132</f>
      </c>
      <c r="D133" s="3">
        <f>ROUND(C133*$B$10,2)</f>
      </c>
      <c r="E133" s="3">
        <f>MAX(0,MIN($B$8-D133,C133))</f>
      </c>
      <c r="F133" s="2"/>
      <c r="G133" s="3">
        <f>MAX(0,C133-E133-F133)</f>
      </c>
      <c r="H133" s="3">
        <f>D133+E133</f>
      </c>
    </row>
    <row r="134" spans="1:8" x14ac:dyDescent="0.25">
      <c r="A134">
        <v>120</v>
      </c>
      <c r="B134">
        <f>ROUNDUP(A134/12,0)</f>
      </c>
      <c r="C134" s="3">
        <f>G133</f>
      </c>
      <c r="D134" s="3">
        <f>ROUND(C134*$B$10,2)</f>
      </c>
      <c r="E134" s="3">
        <f>MAX(0,MIN($B$8-D134,C134))</f>
      </c>
      <c r="F134" s="2"/>
      <c r="G134" s="3">
        <f>MAX(0,C134-E134-F134)</f>
      </c>
      <c r="H134" s="3">
        <f>D134+E134</f>
      </c>
    </row>
    <row r="135" spans="1:8" x14ac:dyDescent="0.25">
      <c r="A135">
        <v>121</v>
      </c>
      <c r="B135">
        <f>ROUNDUP(A135/12,0)</f>
      </c>
      <c r="C135" s="3">
        <f>G134</f>
      </c>
      <c r="D135" s="3">
        <f>ROUND(C135*$B$10,2)</f>
      </c>
      <c r="E135" s="3">
        <f>MAX(0,MIN($B$8-D135,C135))</f>
      </c>
      <c r="F135" s="2"/>
      <c r="G135" s="3">
        <f>MAX(0,C135-E135-F135)</f>
      </c>
      <c r="H135" s="3">
        <f>D135+E135</f>
      </c>
    </row>
    <row r="136" spans="1:8" x14ac:dyDescent="0.25">
      <c r="A136">
        <v>122</v>
      </c>
      <c r="B136">
        <f>ROUNDUP(A136/12,0)</f>
      </c>
      <c r="C136" s="3">
        <f>G135</f>
      </c>
      <c r="D136" s="3">
        <f>ROUND(C136*$B$10,2)</f>
      </c>
      <c r="E136" s="3">
        <f>MAX(0,MIN($B$8-D136,C136))</f>
      </c>
      <c r="F136" s="2"/>
      <c r="G136" s="3">
        <f>MAX(0,C136-E136-F136)</f>
      </c>
      <c r="H136" s="3">
        <f>D136+E136</f>
      </c>
    </row>
    <row r="137" spans="1:8" x14ac:dyDescent="0.25">
      <c r="A137">
        <v>123</v>
      </c>
      <c r="B137">
        <f>ROUNDUP(A137/12,0)</f>
      </c>
      <c r="C137" s="3">
        <f>G136</f>
      </c>
      <c r="D137" s="3">
        <f>ROUND(C137*$B$10,2)</f>
      </c>
      <c r="E137" s="3">
        <f>MAX(0,MIN($B$8-D137,C137))</f>
      </c>
      <c r="F137" s="2"/>
      <c r="G137" s="3">
        <f>MAX(0,C137-E137-F137)</f>
      </c>
      <c r="H137" s="3">
        <f>D137+E137</f>
      </c>
    </row>
    <row r="138" spans="1:8" x14ac:dyDescent="0.25">
      <c r="A138">
        <v>124</v>
      </c>
      <c r="B138">
        <f>ROUNDUP(A138/12,0)</f>
      </c>
      <c r="C138" s="3">
        <f>G137</f>
      </c>
      <c r="D138" s="3">
        <f>ROUND(C138*$B$10,2)</f>
      </c>
      <c r="E138" s="3">
        <f>MAX(0,MIN($B$8-D138,C138))</f>
      </c>
      <c r="F138" s="2"/>
      <c r="G138" s="3">
        <f>MAX(0,C138-E138-F138)</f>
      </c>
      <c r="H138" s="3">
        <f>D138+E138</f>
      </c>
    </row>
    <row r="139" spans="1:8" x14ac:dyDescent="0.25">
      <c r="A139">
        <v>125</v>
      </c>
      <c r="B139">
        <f>ROUNDUP(A139/12,0)</f>
      </c>
      <c r="C139" s="3">
        <f>G138</f>
      </c>
      <c r="D139" s="3">
        <f>ROUND(C139*$B$10,2)</f>
      </c>
      <c r="E139" s="3">
        <f>MAX(0,MIN($B$8-D139,C139))</f>
      </c>
      <c r="F139" s="2"/>
      <c r="G139" s="3">
        <f>MAX(0,C139-E139-F139)</f>
      </c>
      <c r="H139" s="3">
        <f>D139+E139</f>
      </c>
    </row>
    <row r="140" spans="1:8" x14ac:dyDescent="0.25">
      <c r="A140">
        <v>126</v>
      </c>
      <c r="B140">
        <f>ROUNDUP(A140/12,0)</f>
      </c>
      <c r="C140" s="3">
        <f>G139</f>
      </c>
      <c r="D140" s="3">
        <f>ROUND(C140*$B$10,2)</f>
      </c>
      <c r="E140" s="3">
        <f>MAX(0,MIN($B$8-D140,C140))</f>
      </c>
      <c r="F140" s="2"/>
      <c r="G140" s="3">
        <f>MAX(0,C140-E140-F140)</f>
      </c>
      <c r="H140" s="3">
        <f>D140+E140</f>
      </c>
    </row>
    <row r="141" spans="1:8" x14ac:dyDescent="0.25">
      <c r="A141">
        <v>127</v>
      </c>
      <c r="B141">
        <f>ROUNDUP(A141/12,0)</f>
      </c>
      <c r="C141" s="3">
        <f>G140</f>
      </c>
      <c r="D141" s="3">
        <f>ROUND(C141*$B$10,2)</f>
      </c>
      <c r="E141" s="3">
        <f>MAX(0,MIN($B$8-D141,C141))</f>
      </c>
      <c r="F141" s="2"/>
      <c r="G141" s="3">
        <f>MAX(0,C141-E141-F141)</f>
      </c>
      <c r="H141" s="3">
        <f>D141+E141</f>
      </c>
    </row>
    <row r="142" spans="1:8" x14ac:dyDescent="0.25">
      <c r="A142">
        <v>128</v>
      </c>
      <c r="B142">
        <f>ROUNDUP(A142/12,0)</f>
      </c>
      <c r="C142" s="3">
        <f>G141</f>
      </c>
      <c r="D142" s="3">
        <f>ROUND(C142*$B$10,2)</f>
      </c>
      <c r="E142" s="3">
        <f>MAX(0,MIN($B$8-D142,C142))</f>
      </c>
      <c r="F142" s="2"/>
      <c r="G142" s="3">
        <f>MAX(0,C142-E142-F142)</f>
      </c>
      <c r="H142" s="3">
        <f>D142+E142</f>
      </c>
    </row>
    <row r="143" spans="1:8" x14ac:dyDescent="0.25">
      <c r="A143">
        <v>129</v>
      </c>
      <c r="B143">
        <f>ROUNDUP(A143/12,0)</f>
      </c>
      <c r="C143" s="3">
        <f>G142</f>
      </c>
      <c r="D143" s="3">
        <f>ROUND(C143*$B$10,2)</f>
      </c>
      <c r="E143" s="3">
        <f>MAX(0,MIN($B$8-D143,C143))</f>
      </c>
      <c r="F143" s="2"/>
      <c r="G143" s="3">
        <f>MAX(0,C143-E143-F143)</f>
      </c>
      <c r="H143" s="3">
        <f>D143+E143</f>
      </c>
    </row>
    <row r="144" spans="1:8" x14ac:dyDescent="0.25">
      <c r="A144">
        <v>130</v>
      </c>
      <c r="B144">
        <f>ROUNDUP(A144/12,0)</f>
      </c>
      <c r="C144" s="3">
        <f>G143</f>
      </c>
      <c r="D144" s="3">
        <f>ROUND(C144*$B$10,2)</f>
      </c>
      <c r="E144" s="3">
        <f>MAX(0,MIN($B$8-D144,C144))</f>
      </c>
      <c r="F144" s="2"/>
      <c r="G144" s="3">
        <f>MAX(0,C144-E144-F144)</f>
      </c>
      <c r="H144" s="3">
        <f>D144+E144</f>
      </c>
    </row>
    <row r="145" spans="1:8" x14ac:dyDescent="0.25">
      <c r="A145">
        <v>131</v>
      </c>
      <c r="B145">
        <f>ROUNDUP(A145/12,0)</f>
      </c>
      <c r="C145" s="3">
        <f>G144</f>
      </c>
      <c r="D145" s="3">
        <f>ROUND(C145*$B$10,2)</f>
      </c>
      <c r="E145" s="3">
        <f>MAX(0,MIN($B$8-D145,C145))</f>
      </c>
      <c r="F145" s="2"/>
      <c r="G145" s="3">
        <f>MAX(0,C145-E145-F145)</f>
      </c>
      <c r="H145" s="3">
        <f>D145+E145</f>
      </c>
    </row>
    <row r="146" spans="1:8" x14ac:dyDescent="0.25">
      <c r="A146">
        <v>132</v>
      </c>
      <c r="B146">
        <f>ROUNDUP(A146/12,0)</f>
      </c>
      <c r="C146" s="3">
        <f>G145</f>
      </c>
      <c r="D146" s="3">
        <f>ROUND(C146*$B$10,2)</f>
      </c>
      <c r="E146" s="3">
        <f>MAX(0,MIN($B$8-D146,C146))</f>
      </c>
      <c r="F146" s="2"/>
      <c r="G146" s="3">
        <f>MAX(0,C146-E146-F146)</f>
      </c>
      <c r="H146" s="3">
        <f>D146+E146</f>
      </c>
    </row>
    <row r="147" spans="1:8" x14ac:dyDescent="0.25">
      <c r="A147">
        <v>133</v>
      </c>
      <c r="B147">
        <f>ROUNDUP(A147/12,0)</f>
      </c>
      <c r="C147" s="3">
        <f>G146</f>
      </c>
      <c r="D147" s="3">
        <f>ROUND(C147*$B$10,2)</f>
      </c>
      <c r="E147" s="3">
        <f>MAX(0,MIN($B$8-D147,C147))</f>
      </c>
      <c r="F147" s="2"/>
      <c r="G147" s="3">
        <f>MAX(0,C147-E147-F147)</f>
      </c>
      <c r="H147" s="3">
        <f>D147+E147</f>
      </c>
    </row>
    <row r="148" spans="1:8" x14ac:dyDescent="0.25">
      <c r="A148">
        <v>134</v>
      </c>
      <c r="B148">
        <f>ROUNDUP(A148/12,0)</f>
      </c>
      <c r="C148" s="3">
        <f>G147</f>
      </c>
      <c r="D148" s="3">
        <f>ROUND(C148*$B$10,2)</f>
      </c>
      <c r="E148" s="3">
        <f>MAX(0,MIN($B$8-D148,C148))</f>
      </c>
      <c r="F148" s="2"/>
      <c r="G148" s="3">
        <f>MAX(0,C148-E148-F148)</f>
      </c>
      <c r="H148" s="3">
        <f>D148+E148</f>
      </c>
    </row>
    <row r="149" spans="1:8" x14ac:dyDescent="0.25">
      <c r="A149">
        <v>135</v>
      </c>
      <c r="B149">
        <f>ROUNDUP(A149/12,0)</f>
      </c>
      <c r="C149" s="3">
        <f>G148</f>
      </c>
      <c r="D149" s="3">
        <f>ROUND(C149*$B$10,2)</f>
      </c>
      <c r="E149" s="3">
        <f>MAX(0,MIN($B$8-D149,C149))</f>
      </c>
      <c r="F149" s="2"/>
      <c r="G149" s="3">
        <f>MAX(0,C149-E149-F149)</f>
      </c>
      <c r="H149" s="3">
        <f>D149+E149</f>
      </c>
    </row>
    <row r="150" spans="1:8" x14ac:dyDescent="0.25">
      <c r="A150">
        <v>136</v>
      </c>
      <c r="B150">
        <f>ROUNDUP(A150/12,0)</f>
      </c>
      <c r="C150" s="3">
        <f>G149</f>
      </c>
      <c r="D150" s="3">
        <f>ROUND(C150*$B$10,2)</f>
      </c>
      <c r="E150" s="3">
        <f>MAX(0,MIN($B$8-D150,C150))</f>
      </c>
      <c r="F150" s="2"/>
      <c r="G150" s="3">
        <f>MAX(0,C150-E150-F150)</f>
      </c>
      <c r="H150" s="3">
        <f>D150+E150</f>
      </c>
    </row>
    <row r="151" spans="1:8" x14ac:dyDescent="0.25">
      <c r="A151">
        <v>137</v>
      </c>
      <c r="B151">
        <f>ROUNDUP(A151/12,0)</f>
      </c>
      <c r="C151" s="3">
        <f>G150</f>
      </c>
      <c r="D151" s="3">
        <f>ROUND(C151*$B$10,2)</f>
      </c>
      <c r="E151" s="3">
        <f>MAX(0,MIN($B$8-D151,C151))</f>
      </c>
      <c r="F151" s="2"/>
      <c r="G151" s="3">
        <f>MAX(0,C151-E151-F151)</f>
      </c>
      <c r="H151" s="3">
        <f>D151+E151</f>
      </c>
    </row>
    <row r="152" spans="1:8" x14ac:dyDescent="0.25">
      <c r="A152">
        <v>138</v>
      </c>
      <c r="B152">
        <f>ROUNDUP(A152/12,0)</f>
      </c>
      <c r="C152" s="3">
        <f>G151</f>
      </c>
      <c r="D152" s="3">
        <f>ROUND(C152*$B$10,2)</f>
      </c>
      <c r="E152" s="3">
        <f>MAX(0,MIN($B$8-D152,C152))</f>
      </c>
      <c r="F152" s="2"/>
      <c r="G152" s="3">
        <f>MAX(0,C152-E152-F152)</f>
      </c>
      <c r="H152" s="3">
        <f>D152+E152</f>
      </c>
    </row>
    <row r="153" spans="1:8" x14ac:dyDescent="0.25">
      <c r="A153">
        <v>139</v>
      </c>
      <c r="B153">
        <f>ROUNDUP(A153/12,0)</f>
      </c>
      <c r="C153" s="3">
        <f>G152</f>
      </c>
      <c r="D153" s="3">
        <f>ROUND(C153*$B$10,2)</f>
      </c>
      <c r="E153" s="3">
        <f>MAX(0,MIN($B$8-D153,C153))</f>
      </c>
      <c r="F153" s="2"/>
      <c r="G153" s="3">
        <f>MAX(0,C153-E153-F153)</f>
      </c>
      <c r="H153" s="3">
        <f>D153+E153</f>
      </c>
    </row>
    <row r="154" spans="1:8" x14ac:dyDescent="0.25">
      <c r="A154">
        <v>140</v>
      </c>
      <c r="B154">
        <f>ROUNDUP(A154/12,0)</f>
      </c>
      <c r="C154" s="3">
        <f>G153</f>
      </c>
      <c r="D154" s="3">
        <f>ROUND(C154*$B$10,2)</f>
      </c>
      <c r="E154" s="3">
        <f>MAX(0,MIN($B$8-D154,C154))</f>
      </c>
      <c r="F154" s="2"/>
      <c r="G154" s="3">
        <f>MAX(0,C154-E154-F154)</f>
      </c>
      <c r="H154" s="3">
        <f>D154+E154</f>
      </c>
    </row>
    <row r="155" spans="1:8" x14ac:dyDescent="0.25">
      <c r="A155">
        <v>141</v>
      </c>
      <c r="B155">
        <f>ROUNDUP(A155/12,0)</f>
      </c>
      <c r="C155" s="3">
        <f>G154</f>
      </c>
      <c r="D155" s="3">
        <f>ROUND(C155*$B$10,2)</f>
      </c>
      <c r="E155" s="3">
        <f>MAX(0,MIN($B$8-D155,C155))</f>
      </c>
      <c r="F155" s="2"/>
      <c r="G155" s="3">
        <f>MAX(0,C155-E155-F155)</f>
      </c>
      <c r="H155" s="3">
        <f>D155+E155</f>
      </c>
    </row>
    <row r="156" spans="1:8" x14ac:dyDescent="0.25">
      <c r="A156">
        <v>142</v>
      </c>
      <c r="B156">
        <f>ROUNDUP(A156/12,0)</f>
      </c>
      <c r="C156" s="3">
        <f>G155</f>
      </c>
      <c r="D156" s="3">
        <f>ROUND(C156*$B$10,2)</f>
      </c>
      <c r="E156" s="3">
        <f>MAX(0,MIN($B$8-D156,C156))</f>
      </c>
      <c r="F156" s="2"/>
      <c r="G156" s="3">
        <f>MAX(0,C156-E156-F156)</f>
      </c>
      <c r="H156" s="3">
        <f>D156+E156</f>
      </c>
    </row>
    <row r="157" spans="1:8" x14ac:dyDescent="0.25">
      <c r="A157">
        <v>143</v>
      </c>
      <c r="B157">
        <f>ROUNDUP(A157/12,0)</f>
      </c>
      <c r="C157" s="3">
        <f>G156</f>
      </c>
      <c r="D157" s="3">
        <f>ROUND(C157*$B$10,2)</f>
      </c>
      <c r="E157" s="3">
        <f>MAX(0,MIN($B$8-D157,C157))</f>
      </c>
      <c r="F157" s="2"/>
      <c r="G157" s="3">
        <f>MAX(0,C157-E157-F157)</f>
      </c>
      <c r="H157" s="3">
        <f>D157+E157</f>
      </c>
    </row>
    <row r="158" spans="1:8" x14ac:dyDescent="0.25">
      <c r="A158">
        <v>144</v>
      </c>
      <c r="B158">
        <f>ROUNDUP(A158/12,0)</f>
      </c>
      <c r="C158" s="3">
        <f>G157</f>
      </c>
      <c r="D158" s="3">
        <f>ROUND(C158*$B$10,2)</f>
      </c>
      <c r="E158" s="3">
        <f>MAX(0,MIN($B$8-D158,C158))</f>
      </c>
      <c r="F158" s="2"/>
      <c r="G158" s="3">
        <f>MAX(0,C158-E158-F158)</f>
      </c>
      <c r="H158" s="3">
        <f>D158+E158</f>
      </c>
    </row>
    <row r="159" spans="1:8" x14ac:dyDescent="0.25">
      <c r="A159">
        <v>145</v>
      </c>
      <c r="B159">
        <f>ROUNDUP(A159/12,0)</f>
      </c>
      <c r="C159" s="3">
        <f>G158</f>
      </c>
      <c r="D159" s="3">
        <f>ROUND(C159*$B$10,2)</f>
      </c>
      <c r="E159" s="3">
        <f>MAX(0,MIN($B$8-D159,C159))</f>
      </c>
      <c r="F159" s="2"/>
      <c r="G159" s="3">
        <f>MAX(0,C159-E159-F159)</f>
      </c>
      <c r="H159" s="3">
        <f>D159+E159</f>
      </c>
    </row>
    <row r="160" spans="1:8" x14ac:dyDescent="0.25">
      <c r="A160">
        <v>146</v>
      </c>
      <c r="B160">
        <f>ROUNDUP(A160/12,0)</f>
      </c>
      <c r="C160" s="3">
        <f>G159</f>
      </c>
      <c r="D160" s="3">
        <f>ROUND(C160*$B$10,2)</f>
      </c>
      <c r="E160" s="3">
        <f>MAX(0,MIN($B$8-D160,C160))</f>
      </c>
      <c r="F160" s="2"/>
      <c r="G160" s="3">
        <f>MAX(0,C160-E160-F160)</f>
      </c>
      <c r="H160" s="3">
        <f>D160+E160</f>
      </c>
    </row>
    <row r="161" spans="1:8" x14ac:dyDescent="0.25">
      <c r="A161">
        <v>147</v>
      </c>
      <c r="B161">
        <f>ROUNDUP(A161/12,0)</f>
      </c>
      <c r="C161" s="3">
        <f>G160</f>
      </c>
      <c r="D161" s="3">
        <f>ROUND(C161*$B$10,2)</f>
      </c>
      <c r="E161" s="3">
        <f>MAX(0,MIN($B$8-D161,C161))</f>
      </c>
      <c r="F161" s="2"/>
      <c r="G161" s="3">
        <f>MAX(0,C161-E161-F161)</f>
      </c>
      <c r="H161" s="3">
        <f>D161+E161</f>
      </c>
    </row>
    <row r="162" spans="1:8" x14ac:dyDescent="0.25">
      <c r="A162">
        <v>148</v>
      </c>
      <c r="B162">
        <f>ROUNDUP(A162/12,0)</f>
      </c>
      <c r="C162" s="3">
        <f>G161</f>
      </c>
      <c r="D162" s="3">
        <f>ROUND(C162*$B$10,2)</f>
      </c>
      <c r="E162" s="3">
        <f>MAX(0,MIN($B$8-D162,C162))</f>
      </c>
      <c r="F162" s="2"/>
      <c r="G162" s="3">
        <f>MAX(0,C162-E162-F162)</f>
      </c>
      <c r="H162" s="3">
        <f>D162+E162</f>
      </c>
    </row>
    <row r="163" spans="1:8" x14ac:dyDescent="0.25">
      <c r="A163">
        <v>149</v>
      </c>
      <c r="B163">
        <f>ROUNDUP(A163/12,0)</f>
      </c>
      <c r="C163" s="3">
        <f>G162</f>
      </c>
      <c r="D163" s="3">
        <f>ROUND(C163*$B$10,2)</f>
      </c>
      <c r="E163" s="3">
        <f>MAX(0,MIN($B$8-D163,C163))</f>
      </c>
      <c r="F163" s="2"/>
      <c r="G163" s="3">
        <f>MAX(0,C163-E163-F163)</f>
      </c>
      <c r="H163" s="3">
        <f>D163+E163</f>
      </c>
    </row>
    <row r="164" spans="1:8" x14ac:dyDescent="0.25">
      <c r="A164">
        <v>150</v>
      </c>
      <c r="B164">
        <f>ROUNDUP(A164/12,0)</f>
      </c>
      <c r="C164" s="3">
        <f>G163</f>
      </c>
      <c r="D164" s="3">
        <f>ROUND(C164*$B$10,2)</f>
      </c>
      <c r="E164" s="3">
        <f>MAX(0,MIN($B$8-D164,C164))</f>
      </c>
      <c r="F164" s="2"/>
      <c r="G164" s="3">
        <f>MAX(0,C164-E164-F164)</f>
      </c>
      <c r="H164" s="3">
        <f>D164+E164</f>
      </c>
    </row>
    <row r="165" spans="1:8" x14ac:dyDescent="0.25">
      <c r="A165">
        <v>151</v>
      </c>
      <c r="B165">
        <f>ROUNDUP(A165/12,0)</f>
      </c>
      <c r="C165" s="3">
        <f>G164</f>
      </c>
      <c r="D165" s="3">
        <f>ROUND(C165*$B$10,2)</f>
      </c>
      <c r="E165" s="3">
        <f>MAX(0,MIN($B$8-D165,C165))</f>
      </c>
      <c r="F165" s="2"/>
      <c r="G165" s="3">
        <f>MAX(0,C165-E165-F165)</f>
      </c>
      <c r="H165" s="3">
        <f>D165+E165</f>
      </c>
    </row>
    <row r="166" spans="1:8" x14ac:dyDescent="0.25">
      <c r="A166">
        <v>152</v>
      </c>
      <c r="B166">
        <f>ROUNDUP(A166/12,0)</f>
      </c>
      <c r="C166" s="3">
        <f>G165</f>
      </c>
      <c r="D166" s="3">
        <f>ROUND(C166*$B$10,2)</f>
      </c>
      <c r="E166" s="3">
        <f>MAX(0,MIN($B$8-D166,C166))</f>
      </c>
      <c r="F166" s="2"/>
      <c r="G166" s="3">
        <f>MAX(0,C166-E166-F166)</f>
      </c>
      <c r="H166" s="3">
        <f>D166+E166</f>
      </c>
    </row>
    <row r="167" spans="1:8" x14ac:dyDescent="0.25">
      <c r="A167">
        <v>153</v>
      </c>
      <c r="B167">
        <f>ROUNDUP(A167/12,0)</f>
      </c>
      <c r="C167" s="3">
        <f>G166</f>
      </c>
      <c r="D167" s="3">
        <f>ROUND(C167*$B$10,2)</f>
      </c>
      <c r="E167" s="3">
        <f>MAX(0,MIN($B$8-D167,C167))</f>
      </c>
      <c r="F167" s="2"/>
      <c r="G167" s="3">
        <f>MAX(0,C167-E167-F167)</f>
      </c>
      <c r="H167" s="3">
        <f>D167+E167</f>
      </c>
    </row>
    <row r="168" spans="1:8" x14ac:dyDescent="0.25">
      <c r="A168">
        <v>154</v>
      </c>
      <c r="B168">
        <f>ROUNDUP(A168/12,0)</f>
      </c>
      <c r="C168" s="3">
        <f>G167</f>
      </c>
      <c r="D168" s="3">
        <f>ROUND(C168*$B$10,2)</f>
      </c>
      <c r="E168" s="3">
        <f>MAX(0,MIN($B$8-D168,C168))</f>
      </c>
      <c r="F168" s="2"/>
      <c r="G168" s="3">
        <f>MAX(0,C168-E168-F168)</f>
      </c>
      <c r="H168" s="3">
        <f>D168+E168</f>
      </c>
    </row>
    <row r="169" spans="1:8" x14ac:dyDescent="0.25">
      <c r="A169">
        <v>155</v>
      </c>
      <c r="B169">
        <f>ROUNDUP(A169/12,0)</f>
      </c>
      <c r="C169" s="3">
        <f>G168</f>
      </c>
      <c r="D169" s="3">
        <f>ROUND(C169*$B$10,2)</f>
      </c>
      <c r="E169" s="3">
        <f>MAX(0,MIN($B$8-D169,C169))</f>
      </c>
      <c r="F169" s="2"/>
      <c r="G169" s="3">
        <f>MAX(0,C169-E169-F169)</f>
      </c>
      <c r="H169" s="3">
        <f>D169+E169</f>
      </c>
    </row>
    <row r="170" spans="1:8" x14ac:dyDescent="0.25">
      <c r="A170">
        <v>156</v>
      </c>
      <c r="B170">
        <f>ROUNDUP(A170/12,0)</f>
      </c>
      <c r="C170" s="3">
        <f>G169</f>
      </c>
      <c r="D170" s="3">
        <f>ROUND(C170*$B$10,2)</f>
      </c>
      <c r="E170" s="3">
        <f>MAX(0,MIN($B$8-D170,C170))</f>
      </c>
      <c r="F170" s="2"/>
      <c r="G170" s="3">
        <f>MAX(0,C170-E170-F170)</f>
      </c>
      <c r="H170" s="3">
        <f>D170+E170</f>
      </c>
    </row>
    <row r="171" spans="1:8" x14ac:dyDescent="0.25">
      <c r="A171">
        <v>157</v>
      </c>
      <c r="B171">
        <f>ROUNDUP(A171/12,0)</f>
      </c>
      <c r="C171" s="3">
        <f>G170</f>
      </c>
      <c r="D171" s="3">
        <f>ROUND(C171*$B$10,2)</f>
      </c>
      <c r="E171" s="3">
        <f>MAX(0,MIN($B$8-D171,C171))</f>
      </c>
      <c r="F171" s="2"/>
      <c r="G171" s="3">
        <f>MAX(0,C171-E171-F171)</f>
      </c>
      <c r="H171" s="3">
        <f>D171+E171</f>
      </c>
    </row>
    <row r="172" spans="1:8" x14ac:dyDescent="0.25">
      <c r="A172">
        <v>158</v>
      </c>
      <c r="B172">
        <f>ROUNDUP(A172/12,0)</f>
      </c>
      <c r="C172" s="3">
        <f>G171</f>
      </c>
      <c r="D172" s="3">
        <f>ROUND(C172*$B$10,2)</f>
      </c>
      <c r="E172" s="3">
        <f>MAX(0,MIN($B$8-D172,C172))</f>
      </c>
      <c r="F172" s="2"/>
      <c r="G172" s="3">
        <f>MAX(0,C172-E172-F172)</f>
      </c>
      <c r="H172" s="3">
        <f>D172+E172</f>
      </c>
    </row>
    <row r="173" spans="1:8" x14ac:dyDescent="0.25">
      <c r="A173">
        <v>159</v>
      </c>
      <c r="B173">
        <f>ROUNDUP(A173/12,0)</f>
      </c>
      <c r="C173" s="3">
        <f>G172</f>
      </c>
      <c r="D173" s="3">
        <f>ROUND(C173*$B$10,2)</f>
      </c>
      <c r="E173" s="3">
        <f>MAX(0,MIN($B$8-D173,C173))</f>
      </c>
      <c r="F173" s="2"/>
      <c r="G173" s="3">
        <f>MAX(0,C173-E173-F173)</f>
      </c>
      <c r="H173" s="3">
        <f>D173+E173</f>
      </c>
    </row>
    <row r="174" spans="1:8" x14ac:dyDescent="0.25">
      <c r="A174">
        <v>160</v>
      </c>
      <c r="B174">
        <f>ROUNDUP(A174/12,0)</f>
      </c>
      <c r="C174" s="3">
        <f>G173</f>
      </c>
      <c r="D174" s="3">
        <f>ROUND(C174*$B$10,2)</f>
      </c>
      <c r="E174" s="3">
        <f>MAX(0,MIN($B$8-D174,C174))</f>
      </c>
      <c r="F174" s="2"/>
      <c r="G174" s="3">
        <f>MAX(0,C174-E174-F174)</f>
      </c>
      <c r="H174" s="3">
        <f>D174+E174</f>
      </c>
    </row>
    <row r="175" spans="1:8" x14ac:dyDescent="0.25">
      <c r="A175">
        <v>161</v>
      </c>
      <c r="B175">
        <f>ROUNDUP(A175/12,0)</f>
      </c>
      <c r="C175" s="3">
        <f>G174</f>
      </c>
      <c r="D175" s="3">
        <f>ROUND(C175*$B$10,2)</f>
      </c>
      <c r="E175" s="3">
        <f>MAX(0,MIN($B$8-D175,C175))</f>
      </c>
      <c r="F175" s="2"/>
      <c r="G175" s="3">
        <f>MAX(0,C175-E175-F175)</f>
      </c>
      <c r="H175" s="3">
        <f>D175+E175</f>
      </c>
    </row>
    <row r="176" spans="1:8" x14ac:dyDescent="0.25">
      <c r="A176">
        <v>162</v>
      </c>
      <c r="B176">
        <f>ROUNDUP(A176/12,0)</f>
      </c>
      <c r="C176" s="3">
        <f>G175</f>
      </c>
      <c r="D176" s="3">
        <f>ROUND(C176*$B$10,2)</f>
      </c>
      <c r="E176" s="3">
        <f>MAX(0,MIN($B$8-D176,C176))</f>
      </c>
      <c r="F176" s="2"/>
      <c r="G176" s="3">
        <f>MAX(0,C176-E176-F176)</f>
      </c>
      <c r="H176" s="3">
        <f>D176+E176</f>
      </c>
    </row>
    <row r="177" spans="1:8" x14ac:dyDescent="0.25">
      <c r="A177">
        <v>163</v>
      </c>
      <c r="B177">
        <f>ROUNDUP(A177/12,0)</f>
      </c>
      <c r="C177" s="3">
        <f>G176</f>
      </c>
      <c r="D177" s="3">
        <f>ROUND(C177*$B$10,2)</f>
      </c>
      <c r="E177" s="3">
        <f>MAX(0,MIN($B$8-D177,C177))</f>
      </c>
      <c r="F177" s="2"/>
      <c r="G177" s="3">
        <f>MAX(0,C177-E177-F177)</f>
      </c>
      <c r="H177" s="3">
        <f>D177+E177</f>
      </c>
    </row>
    <row r="178" spans="1:8" x14ac:dyDescent="0.25">
      <c r="A178">
        <v>164</v>
      </c>
      <c r="B178">
        <f>ROUNDUP(A178/12,0)</f>
      </c>
      <c r="C178" s="3">
        <f>G177</f>
      </c>
      <c r="D178" s="3">
        <f>ROUND(C178*$B$10,2)</f>
      </c>
      <c r="E178" s="3">
        <f>MAX(0,MIN($B$8-D178,C178))</f>
      </c>
      <c r="F178" s="2"/>
      <c r="G178" s="3">
        <f>MAX(0,C178-E178-F178)</f>
      </c>
      <c r="H178" s="3">
        <f>D178+E178</f>
      </c>
    </row>
    <row r="179" spans="1:8" x14ac:dyDescent="0.25">
      <c r="A179">
        <v>165</v>
      </c>
      <c r="B179">
        <f>ROUNDUP(A179/12,0)</f>
      </c>
      <c r="C179" s="3">
        <f>G178</f>
      </c>
      <c r="D179" s="3">
        <f>ROUND(C179*$B$10,2)</f>
      </c>
      <c r="E179" s="3">
        <f>MAX(0,MIN($B$8-D179,C179))</f>
      </c>
      <c r="F179" s="2"/>
      <c r="G179" s="3">
        <f>MAX(0,C179-E179-F179)</f>
      </c>
      <c r="H179" s="3">
        <f>D179+E179</f>
      </c>
    </row>
    <row r="180" spans="1:8" x14ac:dyDescent="0.25">
      <c r="A180">
        <v>166</v>
      </c>
      <c r="B180">
        <f>ROUNDUP(A180/12,0)</f>
      </c>
      <c r="C180" s="3">
        <f>G179</f>
      </c>
      <c r="D180" s="3">
        <f>ROUND(C180*$B$10,2)</f>
      </c>
      <c r="E180" s="3">
        <f>MAX(0,MIN($B$8-D180,C180))</f>
      </c>
      <c r="F180" s="2"/>
      <c r="G180" s="3">
        <f>MAX(0,C180-E180-F180)</f>
      </c>
      <c r="H180" s="3">
        <f>D180+E180</f>
      </c>
    </row>
    <row r="181" spans="1:8" x14ac:dyDescent="0.25">
      <c r="A181">
        <v>167</v>
      </c>
      <c r="B181">
        <f>ROUNDUP(A181/12,0)</f>
      </c>
      <c r="C181" s="3">
        <f>G180</f>
      </c>
      <c r="D181" s="3">
        <f>ROUND(C181*$B$10,2)</f>
      </c>
      <c r="E181" s="3">
        <f>MAX(0,MIN($B$8-D181,C181))</f>
      </c>
      <c r="F181" s="2"/>
      <c r="G181" s="3">
        <f>MAX(0,C181-E181-F181)</f>
      </c>
      <c r="H181" s="3">
        <f>D181+E181</f>
      </c>
    </row>
    <row r="182" spans="1:8" x14ac:dyDescent="0.25">
      <c r="A182">
        <v>168</v>
      </c>
      <c r="B182">
        <f>ROUNDUP(A182/12,0)</f>
      </c>
      <c r="C182" s="3">
        <f>G181</f>
      </c>
      <c r="D182" s="3">
        <f>ROUND(C182*$B$10,2)</f>
      </c>
      <c r="E182" s="3">
        <f>MAX(0,MIN($B$8-D182,C182))</f>
      </c>
      <c r="F182" s="2"/>
      <c r="G182" s="3">
        <f>MAX(0,C182-E182-F182)</f>
      </c>
      <c r="H182" s="3">
        <f>D182+E182</f>
      </c>
    </row>
    <row r="183" spans="1:8" x14ac:dyDescent="0.25">
      <c r="A183">
        <v>169</v>
      </c>
      <c r="B183">
        <f>ROUNDUP(A183/12,0)</f>
      </c>
      <c r="C183" s="3">
        <f>G182</f>
      </c>
      <c r="D183" s="3">
        <f>ROUND(C183*$B$10,2)</f>
      </c>
      <c r="E183" s="3">
        <f>MAX(0,MIN($B$8-D183,C183))</f>
      </c>
      <c r="F183" s="2"/>
      <c r="G183" s="3">
        <f>MAX(0,C183-E183-F183)</f>
      </c>
      <c r="H183" s="3">
        <f>D183+E183</f>
      </c>
    </row>
    <row r="184" spans="1:8" x14ac:dyDescent="0.25">
      <c r="A184">
        <v>170</v>
      </c>
      <c r="B184">
        <f>ROUNDUP(A184/12,0)</f>
      </c>
      <c r="C184" s="3">
        <f>G183</f>
      </c>
      <c r="D184" s="3">
        <f>ROUND(C184*$B$10,2)</f>
      </c>
      <c r="E184" s="3">
        <f>MAX(0,MIN($B$8-D184,C184))</f>
      </c>
      <c r="F184" s="2"/>
      <c r="G184" s="3">
        <f>MAX(0,C184-E184-F184)</f>
      </c>
      <c r="H184" s="3">
        <f>D184+E184</f>
      </c>
    </row>
    <row r="185" spans="1:8" x14ac:dyDescent="0.25">
      <c r="A185">
        <v>171</v>
      </c>
      <c r="B185">
        <f>ROUNDUP(A185/12,0)</f>
      </c>
      <c r="C185" s="3">
        <f>G184</f>
      </c>
      <c r="D185" s="3">
        <f>ROUND(C185*$B$10,2)</f>
      </c>
      <c r="E185" s="3">
        <f>MAX(0,MIN($B$8-D185,C185))</f>
      </c>
      <c r="F185" s="2"/>
      <c r="G185" s="3">
        <f>MAX(0,C185-E185-F185)</f>
      </c>
      <c r="H185" s="3">
        <f>D185+E185</f>
      </c>
    </row>
    <row r="186" spans="1:8" x14ac:dyDescent="0.25">
      <c r="A186">
        <v>172</v>
      </c>
      <c r="B186">
        <f>ROUNDUP(A186/12,0)</f>
      </c>
      <c r="C186" s="3">
        <f>G185</f>
      </c>
      <c r="D186" s="3">
        <f>ROUND(C186*$B$10,2)</f>
      </c>
      <c r="E186" s="3">
        <f>MAX(0,MIN($B$8-D186,C186))</f>
      </c>
      <c r="F186" s="2"/>
      <c r="G186" s="3">
        <f>MAX(0,C186-E186-F186)</f>
      </c>
      <c r="H186" s="3">
        <f>D186+E186</f>
      </c>
    </row>
    <row r="187" spans="1:8" x14ac:dyDescent="0.25">
      <c r="A187">
        <v>173</v>
      </c>
      <c r="B187">
        <f>ROUNDUP(A187/12,0)</f>
      </c>
      <c r="C187" s="3">
        <f>G186</f>
      </c>
      <c r="D187" s="3">
        <f>ROUND(C187*$B$10,2)</f>
      </c>
      <c r="E187" s="3">
        <f>MAX(0,MIN($B$8-D187,C187))</f>
      </c>
      <c r="F187" s="2"/>
      <c r="G187" s="3">
        <f>MAX(0,C187-E187-F187)</f>
      </c>
      <c r="H187" s="3">
        <f>D187+E187</f>
      </c>
    </row>
    <row r="188" spans="1:8" x14ac:dyDescent="0.25">
      <c r="A188">
        <v>174</v>
      </c>
      <c r="B188">
        <f>ROUNDUP(A188/12,0)</f>
      </c>
      <c r="C188" s="3">
        <f>G187</f>
      </c>
      <c r="D188" s="3">
        <f>ROUND(C188*$B$10,2)</f>
      </c>
      <c r="E188" s="3">
        <f>MAX(0,MIN($B$8-D188,C188))</f>
      </c>
      <c r="F188" s="2"/>
      <c r="G188" s="3">
        <f>MAX(0,C188-E188-F188)</f>
      </c>
      <c r="H188" s="3">
        <f>D188+E188</f>
      </c>
    </row>
    <row r="189" spans="1:8" x14ac:dyDescent="0.25">
      <c r="A189">
        <v>175</v>
      </c>
      <c r="B189">
        <f>ROUNDUP(A189/12,0)</f>
      </c>
      <c r="C189" s="3">
        <f>G188</f>
      </c>
      <c r="D189" s="3">
        <f>ROUND(C189*$B$10,2)</f>
      </c>
      <c r="E189" s="3">
        <f>MAX(0,MIN($B$8-D189,C189))</f>
      </c>
      <c r="F189" s="2"/>
      <c r="G189" s="3">
        <f>MAX(0,C189-E189-F189)</f>
      </c>
      <c r="H189" s="3">
        <f>D189+E189</f>
      </c>
    </row>
    <row r="190" spans="1:8" x14ac:dyDescent="0.25">
      <c r="A190">
        <v>176</v>
      </c>
      <c r="B190">
        <f>ROUNDUP(A190/12,0)</f>
      </c>
      <c r="C190" s="3">
        <f>G189</f>
      </c>
      <c r="D190" s="3">
        <f>ROUND(C190*$B$10,2)</f>
      </c>
      <c r="E190" s="3">
        <f>MAX(0,MIN($B$8-D190,C190))</f>
      </c>
      <c r="F190" s="2"/>
      <c r="G190" s="3">
        <f>MAX(0,C190-E190-F190)</f>
      </c>
      <c r="H190" s="3">
        <f>D190+E190</f>
      </c>
    </row>
    <row r="191" spans="1:8" x14ac:dyDescent="0.25">
      <c r="A191">
        <v>177</v>
      </c>
      <c r="B191">
        <f>ROUNDUP(A191/12,0)</f>
      </c>
      <c r="C191" s="3">
        <f>G190</f>
      </c>
      <c r="D191" s="3">
        <f>ROUND(C191*$B$10,2)</f>
      </c>
      <c r="E191" s="3">
        <f>MAX(0,MIN($B$8-D191,C191))</f>
      </c>
      <c r="F191" s="2"/>
      <c r="G191" s="3">
        <f>MAX(0,C191-E191-F191)</f>
      </c>
      <c r="H191" s="3">
        <f>D191+E191</f>
      </c>
    </row>
    <row r="192" spans="1:8" x14ac:dyDescent="0.25">
      <c r="A192">
        <v>178</v>
      </c>
      <c r="B192">
        <f>ROUNDUP(A192/12,0)</f>
      </c>
      <c r="C192" s="3">
        <f>G191</f>
      </c>
      <c r="D192" s="3">
        <f>ROUND(C192*$B$10,2)</f>
      </c>
      <c r="E192" s="3">
        <f>MAX(0,MIN($B$8-D192,C192))</f>
      </c>
      <c r="F192" s="2"/>
      <c r="G192" s="3">
        <f>MAX(0,C192-E192-F192)</f>
      </c>
      <c r="H192" s="3">
        <f>D192+E192</f>
      </c>
    </row>
    <row r="193" spans="1:8" x14ac:dyDescent="0.25">
      <c r="A193">
        <v>179</v>
      </c>
      <c r="B193">
        <f>ROUNDUP(A193/12,0)</f>
      </c>
      <c r="C193" s="3">
        <f>G192</f>
      </c>
      <c r="D193" s="3">
        <f>ROUND(C193*$B$10,2)</f>
      </c>
      <c r="E193" s="3">
        <f>MAX(0,MIN($B$8-D193,C193))</f>
      </c>
      <c r="F193" s="2"/>
      <c r="G193" s="3">
        <f>MAX(0,C193-E193-F193)</f>
      </c>
      <c r="H193" s="3">
        <f>D193+E193</f>
      </c>
    </row>
    <row r="194" spans="1:8" x14ac:dyDescent="0.25">
      <c r="A194">
        <v>180</v>
      </c>
      <c r="B194">
        <f>ROUNDUP(A194/12,0)</f>
      </c>
      <c r="C194" s="3">
        <f>G193</f>
      </c>
      <c r="D194" s="3">
        <f>ROUND(C194*$B$10,2)</f>
      </c>
      <c r="E194" s="3">
        <f>MAX(0,MIN($B$8-D194,C194))</f>
      </c>
      <c r="F194" s="2"/>
      <c r="G194" s="3">
        <f>MAX(0,C194-E194-F194)</f>
      </c>
      <c r="H194" s="3">
        <f>D194+E194</f>
      </c>
    </row>
    <row r="195" spans="1:8" x14ac:dyDescent="0.25">
      <c r="A195">
        <v>181</v>
      </c>
      <c r="B195">
        <f>ROUNDUP(A195/12,0)</f>
      </c>
      <c r="C195" s="3">
        <f>G194</f>
      </c>
      <c r="D195" s="3">
        <f>ROUND(C195*$B$10,2)</f>
      </c>
      <c r="E195" s="3">
        <f>MAX(0,MIN($B$8-D195,C195))</f>
      </c>
      <c r="F195" s="2"/>
      <c r="G195" s="3">
        <f>MAX(0,C195-E195-F195)</f>
      </c>
      <c r="H195" s="3">
        <f>D195+E195</f>
      </c>
    </row>
    <row r="196" spans="1:8" x14ac:dyDescent="0.25">
      <c r="A196">
        <v>182</v>
      </c>
      <c r="B196">
        <f>ROUNDUP(A196/12,0)</f>
      </c>
      <c r="C196" s="3">
        <f>G195</f>
      </c>
      <c r="D196" s="3">
        <f>ROUND(C196*$B$10,2)</f>
      </c>
      <c r="E196" s="3">
        <f>MAX(0,MIN($B$8-D196,C196))</f>
      </c>
      <c r="F196" s="2"/>
      <c r="G196" s="3">
        <f>MAX(0,C196-E196-F196)</f>
      </c>
      <c r="H196" s="3">
        <f>D196+E196</f>
      </c>
    </row>
    <row r="197" spans="1:8" x14ac:dyDescent="0.25">
      <c r="A197">
        <v>183</v>
      </c>
      <c r="B197">
        <f>ROUNDUP(A197/12,0)</f>
      </c>
      <c r="C197" s="3">
        <f>G196</f>
      </c>
      <c r="D197" s="3">
        <f>ROUND(C197*$B$10,2)</f>
      </c>
      <c r="E197" s="3">
        <f>MAX(0,MIN($B$8-D197,C197))</f>
      </c>
      <c r="F197" s="2"/>
      <c r="G197" s="3">
        <f>MAX(0,C197-E197-F197)</f>
      </c>
      <c r="H197" s="3">
        <f>D197+E197</f>
      </c>
    </row>
    <row r="198" spans="1:8" x14ac:dyDescent="0.25">
      <c r="A198">
        <v>184</v>
      </c>
      <c r="B198">
        <f>ROUNDUP(A198/12,0)</f>
      </c>
      <c r="C198" s="3">
        <f>G197</f>
      </c>
      <c r="D198" s="3">
        <f>ROUND(C198*$B$10,2)</f>
      </c>
      <c r="E198" s="3">
        <f>MAX(0,MIN($B$8-D198,C198))</f>
      </c>
      <c r="F198" s="2"/>
      <c r="G198" s="3">
        <f>MAX(0,C198-E198-F198)</f>
      </c>
      <c r="H198" s="3">
        <f>D198+E198</f>
      </c>
    </row>
    <row r="199" spans="1:8" x14ac:dyDescent="0.25">
      <c r="A199">
        <v>185</v>
      </c>
      <c r="B199">
        <f>ROUNDUP(A199/12,0)</f>
      </c>
      <c r="C199" s="3">
        <f>G198</f>
      </c>
      <c r="D199" s="3">
        <f>ROUND(C199*$B$10,2)</f>
      </c>
      <c r="E199" s="3">
        <f>MAX(0,MIN($B$8-D199,C199))</f>
      </c>
      <c r="F199" s="2"/>
      <c r="G199" s="3">
        <f>MAX(0,C199-E199-F199)</f>
      </c>
      <c r="H199" s="3">
        <f>D199+E199</f>
      </c>
    </row>
    <row r="200" spans="1:8" x14ac:dyDescent="0.25">
      <c r="A200">
        <v>186</v>
      </c>
      <c r="B200">
        <f>ROUNDUP(A200/12,0)</f>
      </c>
      <c r="C200" s="3">
        <f>G199</f>
      </c>
      <c r="D200" s="3">
        <f>ROUND(C200*$B$10,2)</f>
      </c>
      <c r="E200" s="3">
        <f>MAX(0,MIN($B$8-D200,C200))</f>
      </c>
      <c r="F200" s="2"/>
      <c r="G200" s="3">
        <f>MAX(0,C200-E200-F200)</f>
      </c>
      <c r="H200" s="3">
        <f>D200+E200</f>
      </c>
    </row>
    <row r="201" spans="1:8" x14ac:dyDescent="0.25">
      <c r="A201">
        <v>187</v>
      </c>
      <c r="B201">
        <f>ROUNDUP(A201/12,0)</f>
      </c>
      <c r="C201" s="3">
        <f>G200</f>
      </c>
      <c r="D201" s="3">
        <f>ROUND(C201*$B$10,2)</f>
      </c>
      <c r="E201" s="3">
        <f>MAX(0,MIN($B$8-D201,C201))</f>
      </c>
      <c r="F201" s="2"/>
      <c r="G201" s="3">
        <f>MAX(0,C201-E201-F201)</f>
      </c>
      <c r="H201" s="3">
        <f>D201+E201</f>
      </c>
    </row>
    <row r="202" spans="1:8" x14ac:dyDescent="0.25">
      <c r="A202">
        <v>188</v>
      </c>
      <c r="B202">
        <f>ROUNDUP(A202/12,0)</f>
      </c>
      <c r="C202" s="3">
        <f>G201</f>
      </c>
      <c r="D202" s="3">
        <f>ROUND(C202*$B$10,2)</f>
      </c>
      <c r="E202" s="3">
        <f>MAX(0,MIN($B$8-D202,C202))</f>
      </c>
      <c r="F202" s="2"/>
      <c r="G202" s="3">
        <f>MAX(0,C202-E202-F202)</f>
      </c>
      <c r="H202" s="3">
        <f>D202+E202</f>
      </c>
    </row>
    <row r="203" spans="1:8" x14ac:dyDescent="0.25">
      <c r="A203">
        <v>189</v>
      </c>
      <c r="B203">
        <f>ROUNDUP(A203/12,0)</f>
      </c>
      <c r="C203" s="3">
        <f>G202</f>
      </c>
      <c r="D203" s="3">
        <f>ROUND(C203*$B$10,2)</f>
      </c>
      <c r="E203" s="3">
        <f>MAX(0,MIN($B$8-D203,C203))</f>
      </c>
      <c r="F203" s="2"/>
      <c r="G203" s="3">
        <f>MAX(0,C203-E203-F203)</f>
      </c>
      <c r="H203" s="3">
        <f>D203+E203</f>
      </c>
    </row>
    <row r="204" spans="1:8" x14ac:dyDescent="0.25">
      <c r="A204">
        <v>190</v>
      </c>
      <c r="B204">
        <f>ROUNDUP(A204/12,0)</f>
      </c>
      <c r="C204" s="3">
        <f>G203</f>
      </c>
      <c r="D204" s="3">
        <f>ROUND(C204*$B$10,2)</f>
      </c>
      <c r="E204" s="3">
        <f>MAX(0,MIN($B$8-D204,C204))</f>
      </c>
      <c r="F204" s="2"/>
      <c r="G204" s="3">
        <f>MAX(0,C204-E204-F204)</f>
      </c>
      <c r="H204" s="3">
        <f>D204+E204</f>
      </c>
    </row>
    <row r="205" spans="1:8" x14ac:dyDescent="0.25">
      <c r="A205">
        <v>191</v>
      </c>
      <c r="B205">
        <f>ROUNDUP(A205/12,0)</f>
      </c>
      <c r="C205" s="3">
        <f>G204</f>
      </c>
      <c r="D205" s="3">
        <f>ROUND(C205*$B$10,2)</f>
      </c>
      <c r="E205" s="3">
        <f>MAX(0,MIN($B$8-D205,C205))</f>
      </c>
      <c r="F205" s="2"/>
      <c r="G205" s="3">
        <f>MAX(0,C205-E205-F205)</f>
      </c>
      <c r="H205" s="3">
        <f>D205+E205</f>
      </c>
    </row>
    <row r="206" spans="1:8" x14ac:dyDescent="0.25">
      <c r="A206">
        <v>192</v>
      </c>
      <c r="B206">
        <f>ROUNDUP(A206/12,0)</f>
      </c>
      <c r="C206" s="3">
        <f>G205</f>
      </c>
      <c r="D206" s="3">
        <f>ROUND(C206*$B$10,2)</f>
      </c>
      <c r="E206" s="3">
        <f>MAX(0,MIN($B$8-D206,C206))</f>
      </c>
      <c r="F206" s="2"/>
      <c r="G206" s="3">
        <f>MAX(0,C206-E206-F206)</f>
      </c>
      <c r="H206" s="3">
        <f>D206+E206</f>
      </c>
    </row>
    <row r="207" spans="1:8" x14ac:dyDescent="0.25">
      <c r="A207">
        <v>193</v>
      </c>
      <c r="B207">
        <f>ROUNDUP(A207/12,0)</f>
      </c>
      <c r="C207" s="3">
        <f>G206</f>
      </c>
      <c r="D207" s="3">
        <f>ROUND(C207*$B$10,2)</f>
      </c>
      <c r="E207" s="3">
        <f>MAX(0,MIN($B$8-D207,C207))</f>
      </c>
      <c r="F207" s="2"/>
      <c r="G207" s="3">
        <f>MAX(0,C207-E207-F207)</f>
      </c>
      <c r="H207" s="3">
        <f>D207+E207</f>
      </c>
    </row>
    <row r="208" spans="1:8" x14ac:dyDescent="0.25">
      <c r="A208">
        <v>194</v>
      </c>
      <c r="B208">
        <f>ROUNDUP(A208/12,0)</f>
      </c>
      <c r="C208" s="3">
        <f>G207</f>
      </c>
      <c r="D208" s="3">
        <f>ROUND(C208*$B$10,2)</f>
      </c>
      <c r="E208" s="3">
        <f>MAX(0,MIN($B$8-D208,C208))</f>
      </c>
      <c r="F208" s="2"/>
      <c r="G208" s="3">
        <f>MAX(0,C208-E208-F208)</f>
      </c>
      <c r="H208" s="3">
        <f>D208+E208</f>
      </c>
    </row>
    <row r="209" spans="1:8" x14ac:dyDescent="0.25">
      <c r="A209">
        <v>195</v>
      </c>
      <c r="B209">
        <f>ROUNDUP(A209/12,0)</f>
      </c>
      <c r="C209" s="3">
        <f>G208</f>
      </c>
      <c r="D209" s="3">
        <f>ROUND(C209*$B$10,2)</f>
      </c>
      <c r="E209" s="3">
        <f>MAX(0,MIN($B$8-D209,C209))</f>
      </c>
      <c r="F209" s="2"/>
      <c r="G209" s="3">
        <f>MAX(0,C209-E209-F209)</f>
      </c>
      <c r="H209" s="3">
        <f>D209+E209</f>
      </c>
    </row>
    <row r="210" spans="1:8" x14ac:dyDescent="0.25">
      <c r="A210">
        <v>196</v>
      </c>
      <c r="B210">
        <f>ROUNDUP(A210/12,0)</f>
      </c>
      <c r="C210" s="3">
        <f>G209</f>
      </c>
      <c r="D210" s="3">
        <f>ROUND(C210*$B$10,2)</f>
      </c>
      <c r="E210" s="3">
        <f>MAX(0,MIN($B$8-D210,C210))</f>
      </c>
      <c r="F210" s="2"/>
      <c r="G210" s="3">
        <f>MAX(0,C210-E210-F210)</f>
      </c>
      <c r="H210" s="3">
        <f>D210+E210</f>
      </c>
    </row>
    <row r="211" spans="1:8" x14ac:dyDescent="0.25">
      <c r="A211">
        <v>197</v>
      </c>
      <c r="B211">
        <f>ROUNDUP(A211/12,0)</f>
      </c>
      <c r="C211" s="3">
        <f>G210</f>
      </c>
      <c r="D211" s="3">
        <f>ROUND(C211*$B$10,2)</f>
      </c>
      <c r="E211" s="3">
        <f>MAX(0,MIN($B$8-D211,C211))</f>
      </c>
      <c r="F211" s="2"/>
      <c r="G211" s="3">
        <f>MAX(0,C211-E211-F211)</f>
      </c>
      <c r="H211" s="3">
        <f>D211+E211</f>
      </c>
    </row>
    <row r="212" spans="1:8" x14ac:dyDescent="0.25">
      <c r="A212">
        <v>198</v>
      </c>
      <c r="B212">
        <f>ROUNDUP(A212/12,0)</f>
      </c>
      <c r="C212" s="3">
        <f>G211</f>
      </c>
      <c r="D212" s="3">
        <f>ROUND(C212*$B$10,2)</f>
      </c>
      <c r="E212" s="3">
        <f>MAX(0,MIN($B$8-D212,C212))</f>
      </c>
      <c r="F212" s="2"/>
      <c r="G212" s="3">
        <f>MAX(0,C212-E212-F212)</f>
      </c>
      <c r="H212" s="3">
        <f>D212+E212</f>
      </c>
    </row>
    <row r="213" spans="1:8" x14ac:dyDescent="0.25">
      <c r="A213">
        <v>199</v>
      </c>
      <c r="B213">
        <f>ROUNDUP(A213/12,0)</f>
      </c>
      <c r="C213" s="3">
        <f>G212</f>
      </c>
      <c r="D213" s="3">
        <f>ROUND(C213*$B$10,2)</f>
      </c>
      <c r="E213" s="3">
        <f>MAX(0,MIN($B$8-D213,C213))</f>
      </c>
      <c r="F213" s="2"/>
      <c r="G213" s="3">
        <f>MAX(0,C213-E213-F213)</f>
      </c>
      <c r="H213" s="3">
        <f>D213+E213</f>
      </c>
    </row>
    <row r="214" spans="1:8" x14ac:dyDescent="0.25">
      <c r="A214">
        <v>200</v>
      </c>
      <c r="B214">
        <f>ROUNDUP(A214/12,0)</f>
      </c>
      <c r="C214" s="3">
        <f>G213</f>
      </c>
      <c r="D214" s="3">
        <f>ROUND(C214*$B$10,2)</f>
      </c>
      <c r="E214" s="3">
        <f>MAX(0,MIN($B$8-D214,C214))</f>
      </c>
      <c r="F214" s="2"/>
      <c r="G214" s="3">
        <f>MAX(0,C214-E214-F214)</f>
      </c>
      <c r="H214" s="3">
        <f>D214+E214</f>
      </c>
    </row>
    <row r="215" spans="1:8" x14ac:dyDescent="0.25">
      <c r="A215">
        <v>201</v>
      </c>
      <c r="B215">
        <f>ROUNDUP(A215/12,0)</f>
      </c>
      <c r="C215" s="3">
        <f>G214</f>
      </c>
      <c r="D215" s="3">
        <f>ROUND(C215*$B$10,2)</f>
      </c>
      <c r="E215" s="3">
        <f>MAX(0,MIN($B$8-D215,C215))</f>
      </c>
      <c r="F215" s="2"/>
      <c r="G215" s="3">
        <f>MAX(0,C215-E215-F215)</f>
      </c>
      <c r="H215" s="3">
        <f>D215+E215</f>
      </c>
    </row>
    <row r="216" spans="1:8" x14ac:dyDescent="0.25">
      <c r="A216">
        <v>202</v>
      </c>
      <c r="B216">
        <f>ROUNDUP(A216/12,0)</f>
      </c>
      <c r="C216" s="3">
        <f>G215</f>
      </c>
      <c r="D216" s="3">
        <f>ROUND(C216*$B$10,2)</f>
      </c>
      <c r="E216" s="3">
        <f>MAX(0,MIN($B$8-D216,C216))</f>
      </c>
      <c r="F216" s="2"/>
      <c r="G216" s="3">
        <f>MAX(0,C216-E216-F216)</f>
      </c>
      <c r="H216" s="3">
        <f>D216+E216</f>
      </c>
    </row>
    <row r="217" spans="1:8" x14ac:dyDescent="0.25">
      <c r="A217">
        <v>203</v>
      </c>
      <c r="B217">
        <f>ROUNDUP(A217/12,0)</f>
      </c>
      <c r="C217" s="3">
        <f>G216</f>
      </c>
      <c r="D217" s="3">
        <f>ROUND(C217*$B$10,2)</f>
      </c>
      <c r="E217" s="3">
        <f>MAX(0,MIN($B$8-D217,C217))</f>
      </c>
      <c r="F217" s="2"/>
      <c r="G217" s="3">
        <f>MAX(0,C217-E217-F217)</f>
      </c>
      <c r="H217" s="3">
        <f>D217+E217</f>
      </c>
    </row>
    <row r="218" spans="1:8" x14ac:dyDescent="0.25">
      <c r="A218">
        <v>204</v>
      </c>
      <c r="B218">
        <f>ROUNDUP(A218/12,0)</f>
      </c>
      <c r="C218" s="3">
        <f>G217</f>
      </c>
      <c r="D218" s="3">
        <f>ROUND(C218*$B$10,2)</f>
      </c>
      <c r="E218" s="3">
        <f>MAX(0,MIN($B$8-D218,C218))</f>
      </c>
      <c r="F218" s="2"/>
      <c r="G218" s="3">
        <f>MAX(0,C218-E218-F218)</f>
      </c>
      <c r="H218" s="3">
        <f>D218+E218</f>
      </c>
    </row>
    <row r="219" spans="1:8" x14ac:dyDescent="0.25">
      <c r="A219">
        <v>205</v>
      </c>
      <c r="B219">
        <f>ROUNDUP(A219/12,0)</f>
      </c>
      <c r="C219" s="3">
        <f>G218</f>
      </c>
      <c r="D219" s="3">
        <f>ROUND(C219*$B$10,2)</f>
      </c>
      <c r="E219" s="3">
        <f>MAX(0,MIN($B$8-D219,C219))</f>
      </c>
      <c r="F219" s="2"/>
      <c r="G219" s="3">
        <f>MAX(0,C219-E219-F219)</f>
      </c>
      <c r="H219" s="3">
        <f>D219+E219</f>
      </c>
    </row>
    <row r="220" spans="1:8" x14ac:dyDescent="0.25">
      <c r="A220">
        <v>206</v>
      </c>
      <c r="B220">
        <f>ROUNDUP(A220/12,0)</f>
      </c>
      <c r="C220" s="3">
        <f>G219</f>
      </c>
      <c r="D220" s="3">
        <f>ROUND(C220*$B$10,2)</f>
      </c>
      <c r="E220" s="3">
        <f>MAX(0,MIN($B$8-D220,C220))</f>
      </c>
      <c r="F220" s="2"/>
      <c r="G220" s="3">
        <f>MAX(0,C220-E220-F220)</f>
      </c>
      <c r="H220" s="3">
        <f>D220+E220</f>
      </c>
    </row>
    <row r="221" spans="1:8" x14ac:dyDescent="0.25">
      <c r="A221">
        <v>207</v>
      </c>
      <c r="B221">
        <f>ROUNDUP(A221/12,0)</f>
      </c>
      <c r="C221" s="3">
        <f>G220</f>
      </c>
      <c r="D221" s="3">
        <f>ROUND(C221*$B$10,2)</f>
      </c>
      <c r="E221" s="3">
        <f>MAX(0,MIN($B$8-D221,C221))</f>
      </c>
      <c r="F221" s="2"/>
      <c r="G221" s="3">
        <f>MAX(0,C221-E221-F221)</f>
      </c>
      <c r="H221" s="3">
        <f>D221+E221</f>
      </c>
    </row>
    <row r="222" spans="1:8" x14ac:dyDescent="0.25">
      <c r="A222">
        <v>208</v>
      </c>
      <c r="B222">
        <f>ROUNDUP(A222/12,0)</f>
      </c>
      <c r="C222" s="3">
        <f>G221</f>
      </c>
      <c r="D222" s="3">
        <f>ROUND(C222*$B$10,2)</f>
      </c>
      <c r="E222" s="3">
        <f>MAX(0,MIN($B$8-D222,C222))</f>
      </c>
      <c r="F222" s="2"/>
      <c r="G222" s="3">
        <f>MAX(0,C222-E222-F222)</f>
      </c>
      <c r="H222" s="3">
        <f>D222+E222</f>
      </c>
    </row>
    <row r="223" spans="1:8" x14ac:dyDescent="0.25">
      <c r="A223">
        <v>209</v>
      </c>
      <c r="B223">
        <f>ROUNDUP(A223/12,0)</f>
      </c>
      <c r="C223" s="3">
        <f>G222</f>
      </c>
      <c r="D223" s="3">
        <f>ROUND(C223*$B$10,2)</f>
      </c>
      <c r="E223" s="3">
        <f>MAX(0,MIN($B$8-D223,C223))</f>
      </c>
      <c r="F223" s="2"/>
      <c r="G223" s="3">
        <f>MAX(0,C223-E223-F223)</f>
      </c>
      <c r="H223" s="3">
        <f>D223+E223</f>
      </c>
    </row>
    <row r="224" spans="1:8" x14ac:dyDescent="0.25">
      <c r="A224">
        <v>210</v>
      </c>
      <c r="B224">
        <f>ROUNDUP(A224/12,0)</f>
      </c>
      <c r="C224" s="3">
        <f>G223</f>
      </c>
      <c r="D224" s="3">
        <f>ROUND(C224*$B$10,2)</f>
      </c>
      <c r="E224" s="3">
        <f>MAX(0,MIN($B$8-D224,C224))</f>
      </c>
      <c r="F224" s="2"/>
      <c r="G224" s="3">
        <f>MAX(0,C224-E224-F224)</f>
      </c>
      <c r="H224" s="3">
        <f>D224+E224</f>
      </c>
    </row>
    <row r="225" spans="1:8" x14ac:dyDescent="0.25">
      <c r="A225">
        <v>211</v>
      </c>
      <c r="B225">
        <f>ROUNDUP(A225/12,0)</f>
      </c>
      <c r="C225" s="3">
        <f>G224</f>
      </c>
      <c r="D225" s="3">
        <f>ROUND(C225*$B$10,2)</f>
      </c>
      <c r="E225" s="3">
        <f>MAX(0,MIN($B$8-D225,C225))</f>
      </c>
      <c r="F225" s="2"/>
      <c r="G225" s="3">
        <f>MAX(0,C225-E225-F225)</f>
      </c>
      <c r="H225" s="3">
        <f>D225+E225</f>
      </c>
    </row>
    <row r="226" spans="1:8" x14ac:dyDescent="0.25">
      <c r="A226">
        <v>212</v>
      </c>
      <c r="B226">
        <f>ROUNDUP(A226/12,0)</f>
      </c>
      <c r="C226" s="3">
        <f>G225</f>
      </c>
      <c r="D226" s="3">
        <f>ROUND(C226*$B$10,2)</f>
      </c>
      <c r="E226" s="3">
        <f>MAX(0,MIN($B$8-D226,C226))</f>
      </c>
      <c r="F226" s="2"/>
      <c r="G226" s="3">
        <f>MAX(0,C226-E226-F226)</f>
      </c>
      <c r="H226" s="3">
        <f>D226+E226</f>
      </c>
    </row>
    <row r="227" spans="1:8" x14ac:dyDescent="0.25">
      <c r="A227">
        <v>213</v>
      </c>
      <c r="B227">
        <f>ROUNDUP(A227/12,0)</f>
      </c>
      <c r="C227" s="3">
        <f>G226</f>
      </c>
      <c r="D227" s="3">
        <f>ROUND(C227*$B$10,2)</f>
      </c>
      <c r="E227" s="3">
        <f>MAX(0,MIN($B$8-D227,C227))</f>
      </c>
      <c r="F227" s="2"/>
      <c r="G227" s="3">
        <f>MAX(0,C227-E227-F227)</f>
      </c>
      <c r="H227" s="3">
        <f>D227+E227</f>
      </c>
    </row>
    <row r="228" spans="1:8" x14ac:dyDescent="0.25">
      <c r="A228">
        <v>214</v>
      </c>
      <c r="B228">
        <f>ROUNDUP(A228/12,0)</f>
      </c>
      <c r="C228" s="3">
        <f>G227</f>
      </c>
      <c r="D228" s="3">
        <f>ROUND(C228*$B$10,2)</f>
      </c>
      <c r="E228" s="3">
        <f>MAX(0,MIN($B$8-D228,C228))</f>
      </c>
      <c r="F228" s="2"/>
      <c r="G228" s="3">
        <f>MAX(0,C228-E228-F228)</f>
      </c>
      <c r="H228" s="3">
        <f>D228+E228</f>
      </c>
    </row>
    <row r="229" spans="1:8" x14ac:dyDescent="0.25">
      <c r="A229">
        <v>215</v>
      </c>
      <c r="B229">
        <f>ROUNDUP(A229/12,0)</f>
      </c>
      <c r="C229" s="3">
        <f>G228</f>
      </c>
      <c r="D229" s="3">
        <f>ROUND(C229*$B$10,2)</f>
      </c>
      <c r="E229" s="3">
        <f>MAX(0,MIN($B$8-D229,C229))</f>
      </c>
      <c r="F229" s="2"/>
      <c r="G229" s="3">
        <f>MAX(0,C229-E229-F229)</f>
      </c>
      <c r="H229" s="3">
        <f>D229+E229</f>
      </c>
    </row>
    <row r="230" spans="1:8" x14ac:dyDescent="0.25">
      <c r="A230">
        <v>216</v>
      </c>
      <c r="B230">
        <f>ROUNDUP(A230/12,0)</f>
      </c>
      <c r="C230" s="3">
        <f>G229</f>
      </c>
      <c r="D230" s="3">
        <f>ROUND(C230*$B$10,2)</f>
      </c>
      <c r="E230" s="3">
        <f>MAX(0,MIN($B$8-D230,C230))</f>
      </c>
      <c r="F230" s="2"/>
      <c r="G230" s="3">
        <f>MAX(0,C230-E230-F230)</f>
      </c>
      <c r="H230" s="3">
        <f>D230+E230</f>
      </c>
    </row>
    <row r="231" spans="1:8" x14ac:dyDescent="0.25">
      <c r="A231">
        <v>217</v>
      </c>
      <c r="B231">
        <f>ROUNDUP(A231/12,0)</f>
      </c>
      <c r="C231" s="3">
        <f>G230</f>
      </c>
      <c r="D231" s="3">
        <f>ROUND(C231*$B$10,2)</f>
      </c>
      <c r="E231" s="3">
        <f>MAX(0,MIN($B$8-D231,C231))</f>
      </c>
      <c r="F231" s="2"/>
      <c r="G231" s="3">
        <f>MAX(0,C231-E231-F231)</f>
      </c>
      <c r="H231" s="3">
        <f>D231+E231</f>
      </c>
    </row>
    <row r="232" spans="1:8" x14ac:dyDescent="0.25">
      <c r="A232">
        <v>218</v>
      </c>
      <c r="B232">
        <f>ROUNDUP(A232/12,0)</f>
      </c>
      <c r="C232" s="3">
        <f>G231</f>
      </c>
      <c r="D232" s="3">
        <f>ROUND(C232*$B$10,2)</f>
      </c>
      <c r="E232" s="3">
        <f>MAX(0,MIN($B$8-D232,C232))</f>
      </c>
      <c r="F232" s="2"/>
      <c r="G232" s="3">
        <f>MAX(0,C232-E232-F232)</f>
      </c>
      <c r="H232" s="3">
        <f>D232+E232</f>
      </c>
    </row>
    <row r="233" spans="1:8" x14ac:dyDescent="0.25">
      <c r="A233">
        <v>219</v>
      </c>
      <c r="B233">
        <f>ROUNDUP(A233/12,0)</f>
      </c>
      <c r="C233" s="3">
        <f>G232</f>
      </c>
      <c r="D233" s="3">
        <f>ROUND(C233*$B$10,2)</f>
      </c>
      <c r="E233" s="3">
        <f>MAX(0,MIN($B$8-D233,C233))</f>
      </c>
      <c r="F233" s="2"/>
      <c r="G233" s="3">
        <f>MAX(0,C233-E233-F233)</f>
      </c>
      <c r="H233" s="3">
        <f>D233+E233</f>
      </c>
    </row>
    <row r="234" spans="1:8" x14ac:dyDescent="0.25">
      <c r="A234">
        <v>220</v>
      </c>
      <c r="B234">
        <f>ROUNDUP(A234/12,0)</f>
      </c>
      <c r="C234" s="3">
        <f>G233</f>
      </c>
      <c r="D234" s="3">
        <f>ROUND(C234*$B$10,2)</f>
      </c>
      <c r="E234" s="3">
        <f>MAX(0,MIN($B$8-D234,C234))</f>
      </c>
      <c r="F234" s="2"/>
      <c r="G234" s="3">
        <f>MAX(0,C234-E234-F234)</f>
      </c>
      <c r="H234" s="3">
        <f>D234+E234</f>
      </c>
    </row>
    <row r="235" spans="1:8" x14ac:dyDescent="0.25">
      <c r="A235">
        <v>221</v>
      </c>
      <c r="B235">
        <f>ROUNDUP(A235/12,0)</f>
      </c>
      <c r="C235" s="3">
        <f>G234</f>
      </c>
      <c r="D235" s="3">
        <f>ROUND(C235*$B$10,2)</f>
      </c>
      <c r="E235" s="3">
        <f>MAX(0,MIN($B$8-D235,C235))</f>
      </c>
      <c r="F235" s="2"/>
      <c r="G235" s="3">
        <f>MAX(0,C235-E235-F235)</f>
      </c>
      <c r="H235" s="3">
        <f>D235+E235</f>
      </c>
    </row>
    <row r="236" spans="1:8" x14ac:dyDescent="0.25">
      <c r="A236">
        <v>222</v>
      </c>
      <c r="B236">
        <f>ROUNDUP(A236/12,0)</f>
      </c>
      <c r="C236" s="3">
        <f>G235</f>
      </c>
      <c r="D236" s="3">
        <f>ROUND(C236*$B$10,2)</f>
      </c>
      <c r="E236" s="3">
        <f>MAX(0,MIN($B$8-D236,C236))</f>
      </c>
      <c r="F236" s="2"/>
      <c r="G236" s="3">
        <f>MAX(0,C236-E236-F236)</f>
      </c>
      <c r="H236" s="3">
        <f>D236+E236</f>
      </c>
    </row>
    <row r="237" spans="1:8" x14ac:dyDescent="0.25">
      <c r="A237">
        <v>223</v>
      </c>
      <c r="B237">
        <f>ROUNDUP(A237/12,0)</f>
      </c>
      <c r="C237" s="3">
        <f>G236</f>
      </c>
      <c r="D237" s="3">
        <f>ROUND(C237*$B$10,2)</f>
      </c>
      <c r="E237" s="3">
        <f>MAX(0,MIN($B$8-D237,C237))</f>
      </c>
      <c r="F237" s="2"/>
      <c r="G237" s="3">
        <f>MAX(0,C237-E237-F237)</f>
      </c>
      <c r="H237" s="3">
        <f>D237+E237</f>
      </c>
    </row>
    <row r="238" spans="1:8" x14ac:dyDescent="0.25">
      <c r="A238">
        <v>224</v>
      </c>
      <c r="B238">
        <f>ROUNDUP(A238/12,0)</f>
      </c>
      <c r="C238" s="3">
        <f>G237</f>
      </c>
      <c r="D238" s="3">
        <f>ROUND(C238*$B$10,2)</f>
      </c>
      <c r="E238" s="3">
        <f>MAX(0,MIN($B$8-D238,C238))</f>
      </c>
      <c r="F238" s="2"/>
      <c r="G238" s="3">
        <f>MAX(0,C238-E238-F238)</f>
      </c>
      <c r="H238" s="3">
        <f>D238+E238</f>
      </c>
    </row>
    <row r="239" spans="1:8" x14ac:dyDescent="0.25">
      <c r="A239">
        <v>225</v>
      </c>
      <c r="B239">
        <f>ROUNDUP(A239/12,0)</f>
      </c>
      <c r="C239" s="3">
        <f>G238</f>
      </c>
      <c r="D239" s="3">
        <f>ROUND(C239*$B$10,2)</f>
      </c>
      <c r="E239" s="3">
        <f>MAX(0,MIN($B$8-D239,C239))</f>
      </c>
      <c r="F239" s="2"/>
      <c r="G239" s="3">
        <f>MAX(0,C239-E239-F239)</f>
      </c>
      <c r="H239" s="3">
        <f>D239+E239</f>
      </c>
    </row>
    <row r="240" spans="1:8" x14ac:dyDescent="0.25">
      <c r="A240">
        <v>226</v>
      </c>
      <c r="B240">
        <f>ROUNDUP(A240/12,0)</f>
      </c>
      <c r="C240" s="3">
        <f>G239</f>
      </c>
      <c r="D240" s="3">
        <f>ROUND(C240*$B$10,2)</f>
      </c>
      <c r="E240" s="3">
        <f>MAX(0,MIN($B$8-D240,C240))</f>
      </c>
      <c r="F240" s="2"/>
      <c r="G240" s="3">
        <f>MAX(0,C240-E240-F240)</f>
      </c>
      <c r="H240" s="3">
        <f>D240+E240</f>
      </c>
    </row>
    <row r="241" spans="1:8" x14ac:dyDescent="0.25">
      <c r="A241">
        <v>227</v>
      </c>
      <c r="B241">
        <f>ROUNDUP(A241/12,0)</f>
      </c>
      <c r="C241" s="3">
        <f>G240</f>
      </c>
      <c r="D241" s="3">
        <f>ROUND(C241*$B$10,2)</f>
      </c>
      <c r="E241" s="3">
        <f>MAX(0,MIN($B$8-D241,C241))</f>
      </c>
      <c r="F241" s="2"/>
      <c r="G241" s="3">
        <f>MAX(0,C241-E241-F241)</f>
      </c>
      <c r="H241" s="3">
        <f>D241+E241</f>
      </c>
    </row>
    <row r="242" spans="1:8" x14ac:dyDescent="0.25">
      <c r="A242">
        <v>228</v>
      </c>
      <c r="B242">
        <f>ROUNDUP(A242/12,0)</f>
      </c>
      <c r="C242" s="3">
        <f>G241</f>
      </c>
      <c r="D242" s="3">
        <f>ROUND(C242*$B$10,2)</f>
      </c>
      <c r="E242" s="3">
        <f>MAX(0,MIN($B$8-D242,C242))</f>
      </c>
      <c r="F242" s="2"/>
      <c r="G242" s="3">
        <f>MAX(0,C242-E242-F242)</f>
      </c>
      <c r="H242" s="3">
        <f>D242+E242</f>
      </c>
    </row>
    <row r="243" spans="1:8" x14ac:dyDescent="0.25">
      <c r="A243">
        <v>229</v>
      </c>
      <c r="B243">
        <f>ROUNDUP(A243/12,0)</f>
      </c>
      <c r="C243" s="3">
        <f>G242</f>
      </c>
      <c r="D243" s="3">
        <f>ROUND(C243*$B$10,2)</f>
      </c>
      <c r="E243" s="3">
        <f>MAX(0,MIN($B$8-D243,C243))</f>
      </c>
      <c r="F243" s="2"/>
      <c r="G243" s="3">
        <f>MAX(0,C243-E243-F243)</f>
      </c>
      <c r="H243" s="3">
        <f>D243+E243</f>
      </c>
    </row>
    <row r="244" spans="1:8" x14ac:dyDescent="0.25">
      <c r="A244">
        <v>230</v>
      </c>
      <c r="B244">
        <f>ROUNDUP(A244/12,0)</f>
      </c>
      <c r="C244" s="3">
        <f>G243</f>
      </c>
      <c r="D244" s="3">
        <f>ROUND(C244*$B$10,2)</f>
      </c>
      <c r="E244" s="3">
        <f>MAX(0,MIN($B$8-D244,C244))</f>
      </c>
      <c r="F244" s="2"/>
      <c r="G244" s="3">
        <f>MAX(0,C244-E244-F244)</f>
      </c>
      <c r="H244" s="3">
        <f>D244+E244</f>
      </c>
    </row>
    <row r="245" spans="1:8" x14ac:dyDescent="0.25">
      <c r="A245">
        <v>231</v>
      </c>
      <c r="B245">
        <f>ROUNDUP(A245/12,0)</f>
      </c>
      <c r="C245" s="3">
        <f>G244</f>
      </c>
      <c r="D245" s="3">
        <f>ROUND(C245*$B$10,2)</f>
      </c>
      <c r="E245" s="3">
        <f>MAX(0,MIN($B$8-D245,C245))</f>
      </c>
      <c r="F245" s="2"/>
      <c r="G245" s="3">
        <f>MAX(0,C245-E245-F245)</f>
      </c>
      <c r="H245" s="3">
        <f>D245+E245</f>
      </c>
    </row>
    <row r="246" spans="1:8" x14ac:dyDescent="0.25">
      <c r="A246">
        <v>232</v>
      </c>
      <c r="B246">
        <f>ROUNDUP(A246/12,0)</f>
      </c>
      <c r="C246" s="3">
        <f>G245</f>
      </c>
      <c r="D246" s="3">
        <f>ROUND(C246*$B$10,2)</f>
      </c>
      <c r="E246" s="3">
        <f>MAX(0,MIN($B$8-D246,C246))</f>
      </c>
      <c r="F246" s="2"/>
      <c r="G246" s="3">
        <f>MAX(0,C246-E246-F246)</f>
      </c>
      <c r="H246" s="3">
        <f>D246+E246</f>
      </c>
    </row>
    <row r="247" spans="1:8" x14ac:dyDescent="0.25">
      <c r="A247">
        <v>233</v>
      </c>
      <c r="B247">
        <f>ROUNDUP(A247/12,0)</f>
      </c>
      <c r="C247" s="3">
        <f>G246</f>
      </c>
      <c r="D247" s="3">
        <f>ROUND(C247*$B$10,2)</f>
      </c>
      <c r="E247" s="3">
        <f>MAX(0,MIN($B$8-D247,C247))</f>
      </c>
      <c r="F247" s="2"/>
      <c r="G247" s="3">
        <f>MAX(0,C247-E247-F247)</f>
      </c>
      <c r="H247" s="3">
        <f>D247+E247</f>
      </c>
    </row>
    <row r="248" spans="1:8" x14ac:dyDescent="0.25">
      <c r="A248">
        <v>234</v>
      </c>
      <c r="B248">
        <f>ROUNDUP(A248/12,0)</f>
      </c>
      <c r="C248" s="3">
        <f>G247</f>
      </c>
      <c r="D248" s="3">
        <f>ROUND(C248*$B$10,2)</f>
      </c>
      <c r="E248" s="3">
        <f>MAX(0,MIN($B$8-D248,C248))</f>
      </c>
      <c r="F248" s="2"/>
      <c r="G248" s="3">
        <f>MAX(0,C248-E248-F248)</f>
      </c>
      <c r="H248" s="3">
        <f>D248+E248</f>
      </c>
    </row>
    <row r="249" spans="1:8" x14ac:dyDescent="0.25">
      <c r="A249">
        <v>235</v>
      </c>
      <c r="B249">
        <f>ROUNDUP(A249/12,0)</f>
      </c>
      <c r="C249" s="3">
        <f>G248</f>
      </c>
      <c r="D249" s="3">
        <f>ROUND(C249*$B$10,2)</f>
      </c>
      <c r="E249" s="3">
        <f>MAX(0,MIN($B$8-D249,C249))</f>
      </c>
      <c r="F249" s="2"/>
      <c r="G249" s="3">
        <f>MAX(0,C249-E249-F249)</f>
      </c>
      <c r="H249" s="3">
        <f>D249+E249</f>
      </c>
    </row>
    <row r="250" spans="1:8" x14ac:dyDescent="0.25">
      <c r="A250">
        <v>236</v>
      </c>
      <c r="B250">
        <f>ROUNDUP(A250/12,0)</f>
      </c>
      <c r="C250" s="3">
        <f>G249</f>
      </c>
      <c r="D250" s="3">
        <f>ROUND(C250*$B$10,2)</f>
      </c>
      <c r="E250" s="3">
        <f>MAX(0,MIN($B$8-D250,C250))</f>
      </c>
      <c r="F250" s="2"/>
      <c r="G250" s="3">
        <f>MAX(0,C250-E250-F250)</f>
      </c>
      <c r="H250" s="3">
        <f>D250+E250</f>
      </c>
    </row>
    <row r="251" spans="1:8" x14ac:dyDescent="0.25">
      <c r="A251">
        <v>237</v>
      </c>
      <c r="B251">
        <f>ROUNDUP(A251/12,0)</f>
      </c>
      <c r="C251" s="3">
        <f>G250</f>
      </c>
      <c r="D251" s="3">
        <f>ROUND(C251*$B$10,2)</f>
      </c>
      <c r="E251" s="3">
        <f>MAX(0,MIN($B$8-D251,C251))</f>
      </c>
      <c r="F251" s="2"/>
      <c r="G251" s="3">
        <f>MAX(0,C251-E251-F251)</f>
      </c>
      <c r="H251" s="3">
        <f>D251+E251</f>
      </c>
    </row>
    <row r="252" spans="1:8" x14ac:dyDescent="0.25">
      <c r="A252">
        <v>238</v>
      </c>
      <c r="B252">
        <f>ROUNDUP(A252/12,0)</f>
      </c>
      <c r="C252" s="3">
        <f>G251</f>
      </c>
      <c r="D252" s="3">
        <f>ROUND(C252*$B$10,2)</f>
      </c>
      <c r="E252" s="3">
        <f>MAX(0,MIN($B$8-D252,C252))</f>
      </c>
      <c r="F252" s="2"/>
      <c r="G252" s="3">
        <f>MAX(0,C252-E252-F252)</f>
      </c>
      <c r="H252" s="3">
        <f>D252+E252</f>
      </c>
    </row>
    <row r="253" spans="1:8" x14ac:dyDescent="0.25">
      <c r="A253">
        <v>239</v>
      </c>
      <c r="B253">
        <f>ROUNDUP(A253/12,0)</f>
      </c>
      <c r="C253" s="3">
        <f>G252</f>
      </c>
      <c r="D253" s="3">
        <f>ROUND(C253*$B$10,2)</f>
      </c>
      <c r="E253" s="3">
        <f>MAX(0,MIN($B$8-D253,C253))</f>
      </c>
      <c r="F253" s="2"/>
      <c r="G253" s="3">
        <f>MAX(0,C253-E253-F253)</f>
      </c>
      <c r="H253" s="3">
        <f>D253+E253</f>
      </c>
    </row>
    <row r="254" spans="1:8" x14ac:dyDescent="0.25">
      <c r="A254">
        <v>240</v>
      </c>
      <c r="B254">
        <f>ROUNDUP(A254/12,0)</f>
      </c>
      <c r="C254" s="3">
        <f>G253</f>
      </c>
      <c r="D254" s="3">
        <f>ROUND(C254*$B$10,2)</f>
      </c>
      <c r="E254" s="3">
        <f>MAX(0,MIN($B$8-D254,C254))</f>
      </c>
      <c r="F254" s="2"/>
      <c r="G254" s="3">
        <f>MAX(0,C254-E254-F254)</f>
      </c>
      <c r="H254" s="3">
        <f>D254+E254</f>
      </c>
    </row>
    <row r="255" spans="1:8" x14ac:dyDescent="0.25">
      <c r="A255">
        <v>241</v>
      </c>
      <c r="B255">
        <f>ROUNDUP(A255/12,0)</f>
      </c>
      <c r="C255" s="3">
        <f>G254</f>
      </c>
      <c r="D255" s="3">
        <f>ROUND(C255*$B$10,2)</f>
      </c>
      <c r="E255" s="3">
        <f>MAX(0,MIN($B$8-D255,C255))</f>
      </c>
      <c r="F255" s="2"/>
      <c r="G255" s="3">
        <f>MAX(0,C255-E255-F255)</f>
      </c>
      <c r="H255" s="3">
        <f>D255+E255</f>
      </c>
    </row>
    <row r="256" spans="1:8" x14ac:dyDescent="0.25">
      <c r="A256">
        <v>242</v>
      </c>
      <c r="B256">
        <f>ROUNDUP(A256/12,0)</f>
      </c>
      <c r="C256" s="3">
        <f>G255</f>
      </c>
      <c r="D256" s="3">
        <f>ROUND(C256*$B$10,2)</f>
      </c>
      <c r="E256" s="3">
        <f>MAX(0,MIN($B$8-D256,C256))</f>
      </c>
      <c r="F256" s="2"/>
      <c r="G256" s="3">
        <f>MAX(0,C256-E256-F256)</f>
      </c>
      <c r="H256" s="3">
        <f>D256+E256</f>
      </c>
    </row>
    <row r="257" spans="1:8" x14ac:dyDescent="0.25">
      <c r="A257">
        <v>243</v>
      </c>
      <c r="B257">
        <f>ROUNDUP(A257/12,0)</f>
      </c>
      <c r="C257" s="3">
        <f>G256</f>
      </c>
      <c r="D257" s="3">
        <f>ROUND(C257*$B$10,2)</f>
      </c>
      <c r="E257" s="3">
        <f>MAX(0,MIN($B$8-D257,C257))</f>
      </c>
      <c r="F257" s="2"/>
      <c r="G257" s="3">
        <f>MAX(0,C257-E257-F257)</f>
      </c>
      <c r="H257" s="3">
        <f>D257+E257</f>
      </c>
    </row>
    <row r="258" spans="1:8" x14ac:dyDescent="0.25">
      <c r="A258">
        <v>244</v>
      </c>
      <c r="B258">
        <f>ROUNDUP(A258/12,0)</f>
      </c>
      <c r="C258" s="3">
        <f>G257</f>
      </c>
      <c r="D258" s="3">
        <f>ROUND(C258*$B$10,2)</f>
      </c>
      <c r="E258" s="3">
        <f>MAX(0,MIN($B$8-D258,C258))</f>
      </c>
      <c r="F258" s="2"/>
      <c r="G258" s="3">
        <f>MAX(0,C258-E258-F258)</f>
      </c>
      <c r="H258" s="3">
        <f>D258+E258</f>
      </c>
    </row>
    <row r="259" spans="1:8" x14ac:dyDescent="0.25">
      <c r="A259">
        <v>245</v>
      </c>
      <c r="B259">
        <f>ROUNDUP(A259/12,0)</f>
      </c>
      <c r="C259" s="3">
        <f>G258</f>
      </c>
      <c r="D259" s="3">
        <f>ROUND(C259*$B$10,2)</f>
      </c>
      <c r="E259" s="3">
        <f>MAX(0,MIN($B$8-D259,C259))</f>
      </c>
      <c r="F259" s="2"/>
      <c r="G259" s="3">
        <f>MAX(0,C259-E259-F259)</f>
      </c>
      <c r="H259" s="3">
        <f>D259+E259</f>
      </c>
    </row>
    <row r="260" spans="1:8" x14ac:dyDescent="0.25">
      <c r="A260">
        <v>246</v>
      </c>
      <c r="B260">
        <f>ROUNDUP(A260/12,0)</f>
      </c>
      <c r="C260" s="3">
        <f>G259</f>
      </c>
      <c r="D260" s="3">
        <f>ROUND(C260*$B$10,2)</f>
      </c>
      <c r="E260" s="3">
        <f>MAX(0,MIN($B$8-D260,C260))</f>
      </c>
      <c r="F260" s="2"/>
      <c r="G260" s="3">
        <f>MAX(0,C260-E260-F260)</f>
      </c>
      <c r="H260" s="3">
        <f>D260+E260</f>
      </c>
    </row>
    <row r="261" spans="1:8" x14ac:dyDescent="0.25">
      <c r="A261">
        <v>247</v>
      </c>
      <c r="B261">
        <f>ROUNDUP(A261/12,0)</f>
      </c>
      <c r="C261" s="3">
        <f>G260</f>
      </c>
      <c r="D261" s="3">
        <f>ROUND(C261*$B$10,2)</f>
      </c>
      <c r="E261" s="3">
        <f>MAX(0,MIN($B$8-D261,C261))</f>
      </c>
      <c r="F261" s="2"/>
      <c r="G261" s="3">
        <f>MAX(0,C261-E261-F261)</f>
      </c>
      <c r="H261" s="3">
        <f>D261+E261</f>
      </c>
    </row>
    <row r="262" spans="1:8" x14ac:dyDescent="0.25">
      <c r="A262">
        <v>248</v>
      </c>
      <c r="B262">
        <f>ROUNDUP(A262/12,0)</f>
      </c>
      <c r="C262" s="3">
        <f>G261</f>
      </c>
      <c r="D262" s="3">
        <f>ROUND(C262*$B$10,2)</f>
      </c>
      <c r="E262" s="3">
        <f>MAX(0,MIN($B$8-D262,C262))</f>
      </c>
      <c r="F262" s="2"/>
      <c r="G262" s="3">
        <f>MAX(0,C262-E262-F262)</f>
      </c>
      <c r="H262" s="3">
        <f>D262+E262</f>
      </c>
    </row>
    <row r="263" spans="1:8" x14ac:dyDescent="0.25">
      <c r="A263">
        <v>249</v>
      </c>
      <c r="B263">
        <f>ROUNDUP(A263/12,0)</f>
      </c>
      <c r="C263" s="3">
        <f>G262</f>
      </c>
      <c r="D263" s="3">
        <f>ROUND(C263*$B$10,2)</f>
      </c>
      <c r="E263" s="3">
        <f>MAX(0,MIN($B$8-D263,C263))</f>
      </c>
      <c r="F263" s="2"/>
      <c r="G263" s="3">
        <f>MAX(0,C263-E263-F263)</f>
      </c>
      <c r="H263" s="3">
        <f>D263+E263</f>
      </c>
    </row>
    <row r="264" spans="1:8" x14ac:dyDescent="0.25">
      <c r="A264">
        <v>250</v>
      </c>
      <c r="B264">
        <f>ROUNDUP(A264/12,0)</f>
      </c>
      <c r="C264" s="3">
        <f>G263</f>
      </c>
      <c r="D264" s="3">
        <f>ROUND(C264*$B$10,2)</f>
      </c>
      <c r="E264" s="3">
        <f>MAX(0,MIN($B$8-D264,C264))</f>
      </c>
      <c r="F264" s="2"/>
      <c r="G264" s="3">
        <f>MAX(0,C264-E264-F264)</f>
      </c>
      <c r="H264" s="3">
        <f>D264+E264</f>
      </c>
    </row>
    <row r="265" spans="1:8" x14ac:dyDescent="0.25">
      <c r="A265">
        <v>251</v>
      </c>
      <c r="B265">
        <f>ROUNDUP(A265/12,0)</f>
      </c>
      <c r="C265" s="3">
        <f>G264</f>
      </c>
      <c r="D265" s="3">
        <f>ROUND(C265*$B$10,2)</f>
      </c>
      <c r="E265" s="3">
        <f>MAX(0,MIN($B$8-D265,C265))</f>
      </c>
      <c r="F265" s="2"/>
      <c r="G265" s="3">
        <f>MAX(0,C265-E265-F265)</f>
      </c>
      <c r="H265" s="3">
        <f>D265+E265</f>
      </c>
    </row>
    <row r="266" spans="1:8" x14ac:dyDescent="0.25">
      <c r="A266">
        <v>252</v>
      </c>
      <c r="B266">
        <f>ROUNDUP(A266/12,0)</f>
      </c>
      <c r="C266" s="3">
        <f>G265</f>
      </c>
      <c r="D266" s="3">
        <f>ROUND(C266*$B$10,2)</f>
      </c>
      <c r="E266" s="3">
        <f>MAX(0,MIN($B$8-D266,C266))</f>
      </c>
      <c r="F266" s="2"/>
      <c r="G266" s="3">
        <f>MAX(0,C266-E266-F266)</f>
      </c>
      <c r="H266" s="3">
        <f>D266+E266</f>
      </c>
    </row>
    <row r="267" spans="1:8" x14ac:dyDescent="0.25">
      <c r="A267">
        <v>253</v>
      </c>
      <c r="B267">
        <f>ROUNDUP(A267/12,0)</f>
      </c>
      <c r="C267" s="3">
        <f>G266</f>
      </c>
      <c r="D267" s="3">
        <f>ROUND(C267*$B$10,2)</f>
      </c>
      <c r="E267" s="3">
        <f>MAX(0,MIN($B$8-D267,C267))</f>
      </c>
      <c r="F267" s="2"/>
      <c r="G267" s="3">
        <f>MAX(0,C267-E267-F267)</f>
      </c>
      <c r="H267" s="3">
        <f>D267+E267</f>
      </c>
    </row>
    <row r="268" spans="1:8" x14ac:dyDescent="0.25">
      <c r="A268">
        <v>254</v>
      </c>
      <c r="B268">
        <f>ROUNDUP(A268/12,0)</f>
      </c>
      <c r="C268" s="3">
        <f>G267</f>
      </c>
      <c r="D268" s="3">
        <f>ROUND(C268*$B$10,2)</f>
      </c>
      <c r="E268" s="3">
        <f>MAX(0,MIN($B$8-D268,C268))</f>
      </c>
      <c r="F268" s="2"/>
      <c r="G268" s="3">
        <f>MAX(0,C268-E268-F268)</f>
      </c>
      <c r="H268" s="3">
        <f>D268+E268</f>
      </c>
    </row>
    <row r="269" spans="1:8" x14ac:dyDescent="0.25">
      <c r="A269">
        <v>255</v>
      </c>
      <c r="B269">
        <f>ROUNDUP(A269/12,0)</f>
      </c>
      <c r="C269" s="3">
        <f>G268</f>
      </c>
      <c r="D269" s="3">
        <f>ROUND(C269*$B$10,2)</f>
      </c>
      <c r="E269" s="3">
        <f>MAX(0,MIN($B$8-D269,C269))</f>
      </c>
      <c r="F269" s="2"/>
      <c r="G269" s="3">
        <f>MAX(0,C269-E269-F269)</f>
      </c>
      <c r="H269" s="3">
        <f>D269+E269</f>
      </c>
    </row>
    <row r="270" spans="1:8" x14ac:dyDescent="0.25">
      <c r="A270">
        <v>256</v>
      </c>
      <c r="B270">
        <f>ROUNDUP(A270/12,0)</f>
      </c>
      <c r="C270" s="3">
        <f>G269</f>
      </c>
      <c r="D270" s="3">
        <f>ROUND(C270*$B$10,2)</f>
      </c>
      <c r="E270" s="3">
        <f>MAX(0,MIN($B$8-D270,C270))</f>
      </c>
      <c r="F270" s="2"/>
      <c r="G270" s="3">
        <f>MAX(0,C270-E270-F270)</f>
      </c>
      <c r="H270" s="3">
        <f>D270+E270</f>
      </c>
    </row>
    <row r="271" spans="1:8" x14ac:dyDescent="0.25">
      <c r="A271">
        <v>257</v>
      </c>
      <c r="B271">
        <f>ROUNDUP(A271/12,0)</f>
      </c>
      <c r="C271" s="3">
        <f>G270</f>
      </c>
      <c r="D271" s="3">
        <f>ROUND(C271*$B$10,2)</f>
      </c>
      <c r="E271" s="3">
        <f>MAX(0,MIN($B$8-D271,C271))</f>
      </c>
      <c r="F271" s="2"/>
      <c r="G271" s="3">
        <f>MAX(0,C271-E271-F271)</f>
      </c>
      <c r="H271" s="3">
        <f>D271+E271</f>
      </c>
    </row>
    <row r="272" spans="1:8" x14ac:dyDescent="0.25">
      <c r="A272">
        <v>258</v>
      </c>
      <c r="B272">
        <f>ROUNDUP(A272/12,0)</f>
      </c>
      <c r="C272" s="3">
        <f>G271</f>
      </c>
      <c r="D272" s="3">
        <f>ROUND(C272*$B$10,2)</f>
      </c>
      <c r="E272" s="3">
        <f>MAX(0,MIN($B$8-D272,C272))</f>
      </c>
      <c r="F272" s="2"/>
      <c r="G272" s="3">
        <f>MAX(0,C272-E272-F272)</f>
      </c>
      <c r="H272" s="3">
        <f>D272+E272</f>
      </c>
    </row>
    <row r="273" spans="1:8" x14ac:dyDescent="0.25">
      <c r="A273">
        <v>259</v>
      </c>
      <c r="B273">
        <f>ROUNDUP(A273/12,0)</f>
      </c>
      <c r="C273" s="3">
        <f>G272</f>
      </c>
      <c r="D273" s="3">
        <f>ROUND(C273*$B$10,2)</f>
      </c>
      <c r="E273" s="3">
        <f>MAX(0,MIN($B$8-D273,C273))</f>
      </c>
      <c r="F273" s="2"/>
      <c r="G273" s="3">
        <f>MAX(0,C273-E273-F273)</f>
      </c>
      <c r="H273" s="3">
        <f>D273+E273</f>
      </c>
    </row>
    <row r="274" spans="1:8" x14ac:dyDescent="0.25">
      <c r="A274">
        <v>260</v>
      </c>
      <c r="B274">
        <f>ROUNDUP(A274/12,0)</f>
      </c>
      <c r="C274" s="3">
        <f>G273</f>
      </c>
      <c r="D274" s="3">
        <f>ROUND(C274*$B$10,2)</f>
      </c>
      <c r="E274" s="3">
        <f>MAX(0,MIN($B$8-D274,C274))</f>
      </c>
      <c r="F274" s="2"/>
      <c r="G274" s="3">
        <f>MAX(0,C274-E274-F274)</f>
      </c>
      <c r="H274" s="3">
        <f>D274+E274</f>
      </c>
    </row>
    <row r="275" spans="1:8" x14ac:dyDescent="0.25">
      <c r="A275">
        <v>261</v>
      </c>
      <c r="B275">
        <f>ROUNDUP(A275/12,0)</f>
      </c>
      <c r="C275" s="3">
        <f>G274</f>
      </c>
      <c r="D275" s="3">
        <f>ROUND(C275*$B$10,2)</f>
      </c>
      <c r="E275" s="3">
        <f>MAX(0,MIN($B$8-D275,C275))</f>
      </c>
      <c r="F275" s="2"/>
      <c r="G275" s="3">
        <f>MAX(0,C275-E275-F275)</f>
      </c>
      <c r="H275" s="3">
        <f>D275+E275</f>
      </c>
    </row>
    <row r="276" spans="1:8" x14ac:dyDescent="0.25">
      <c r="A276">
        <v>262</v>
      </c>
      <c r="B276">
        <f>ROUNDUP(A276/12,0)</f>
      </c>
      <c r="C276" s="3">
        <f>G275</f>
      </c>
      <c r="D276" s="3">
        <f>ROUND(C276*$B$10,2)</f>
      </c>
      <c r="E276" s="3">
        <f>MAX(0,MIN($B$8-D276,C276))</f>
      </c>
      <c r="F276" s="2"/>
      <c r="G276" s="3">
        <f>MAX(0,C276-E276-F276)</f>
      </c>
      <c r="H276" s="3">
        <f>D276+E276</f>
      </c>
    </row>
    <row r="277" spans="1:8" x14ac:dyDescent="0.25">
      <c r="A277">
        <v>263</v>
      </c>
      <c r="B277">
        <f>ROUNDUP(A277/12,0)</f>
      </c>
      <c r="C277" s="3">
        <f>G276</f>
      </c>
      <c r="D277" s="3">
        <f>ROUND(C277*$B$10,2)</f>
      </c>
      <c r="E277" s="3">
        <f>MAX(0,MIN($B$8-D277,C277))</f>
      </c>
      <c r="F277" s="2"/>
      <c r="G277" s="3">
        <f>MAX(0,C277-E277-F277)</f>
      </c>
      <c r="H277" s="3">
        <f>D277+E277</f>
      </c>
    </row>
    <row r="278" spans="1:8" x14ac:dyDescent="0.25">
      <c r="A278">
        <v>264</v>
      </c>
      <c r="B278">
        <f>ROUNDUP(A278/12,0)</f>
      </c>
      <c r="C278" s="3">
        <f>G277</f>
      </c>
      <c r="D278" s="3">
        <f>ROUND(C278*$B$10,2)</f>
      </c>
      <c r="E278" s="3">
        <f>MAX(0,MIN($B$8-D278,C278))</f>
      </c>
      <c r="F278" s="2"/>
      <c r="G278" s="3">
        <f>MAX(0,C278-E278-F278)</f>
      </c>
      <c r="H278" s="3">
        <f>D278+E278</f>
      </c>
    </row>
    <row r="279" spans="1:8" x14ac:dyDescent="0.25">
      <c r="A279">
        <v>265</v>
      </c>
      <c r="B279">
        <f>ROUNDUP(A279/12,0)</f>
      </c>
      <c r="C279" s="3">
        <f>G278</f>
      </c>
      <c r="D279" s="3">
        <f>ROUND(C279*$B$10,2)</f>
      </c>
      <c r="E279" s="3">
        <f>MAX(0,MIN($B$8-D279,C279))</f>
      </c>
      <c r="F279" s="2"/>
      <c r="G279" s="3">
        <f>MAX(0,C279-E279-F279)</f>
      </c>
      <c r="H279" s="3">
        <f>D279+E279</f>
      </c>
    </row>
    <row r="280" spans="1:8" x14ac:dyDescent="0.25">
      <c r="A280">
        <v>266</v>
      </c>
      <c r="B280">
        <f>ROUNDUP(A280/12,0)</f>
      </c>
      <c r="C280" s="3">
        <f>G279</f>
      </c>
      <c r="D280" s="3">
        <f>ROUND(C280*$B$10,2)</f>
      </c>
      <c r="E280" s="3">
        <f>MAX(0,MIN($B$8-D280,C280))</f>
      </c>
      <c r="F280" s="2"/>
      <c r="G280" s="3">
        <f>MAX(0,C280-E280-F280)</f>
      </c>
      <c r="H280" s="3">
        <f>D280+E280</f>
      </c>
    </row>
    <row r="281" spans="1:8" x14ac:dyDescent="0.25">
      <c r="A281">
        <v>267</v>
      </c>
      <c r="B281">
        <f>ROUNDUP(A281/12,0)</f>
      </c>
      <c r="C281" s="3">
        <f>G280</f>
      </c>
      <c r="D281" s="3">
        <f>ROUND(C281*$B$10,2)</f>
      </c>
      <c r="E281" s="3">
        <f>MAX(0,MIN($B$8-D281,C281))</f>
      </c>
      <c r="F281" s="2"/>
      <c r="G281" s="3">
        <f>MAX(0,C281-E281-F281)</f>
      </c>
      <c r="H281" s="3">
        <f>D281+E281</f>
      </c>
    </row>
    <row r="282" spans="1:8" x14ac:dyDescent="0.25">
      <c r="A282">
        <v>268</v>
      </c>
      <c r="B282">
        <f>ROUNDUP(A282/12,0)</f>
      </c>
      <c r="C282" s="3">
        <f>G281</f>
      </c>
      <c r="D282" s="3">
        <f>ROUND(C282*$B$10,2)</f>
      </c>
      <c r="E282" s="3">
        <f>MAX(0,MIN($B$8-D282,C282))</f>
      </c>
      <c r="F282" s="2"/>
      <c r="G282" s="3">
        <f>MAX(0,C282-E282-F282)</f>
      </c>
      <c r="H282" s="3">
        <f>D282+E282</f>
      </c>
    </row>
    <row r="283" spans="1:8" x14ac:dyDescent="0.25">
      <c r="A283">
        <v>269</v>
      </c>
      <c r="B283">
        <f>ROUNDUP(A283/12,0)</f>
      </c>
      <c r="C283" s="3">
        <f>G282</f>
      </c>
      <c r="D283" s="3">
        <f>ROUND(C283*$B$10,2)</f>
      </c>
      <c r="E283" s="3">
        <f>MAX(0,MIN($B$8-D283,C283))</f>
      </c>
      <c r="F283" s="2"/>
      <c r="G283" s="3">
        <f>MAX(0,C283-E283-F283)</f>
      </c>
      <c r="H283" s="3">
        <f>D283+E283</f>
      </c>
    </row>
    <row r="284" spans="1:8" x14ac:dyDescent="0.25">
      <c r="A284">
        <v>270</v>
      </c>
      <c r="B284">
        <f>ROUNDUP(A284/12,0)</f>
      </c>
      <c r="C284" s="3">
        <f>G283</f>
      </c>
      <c r="D284" s="3">
        <f>ROUND(C284*$B$10,2)</f>
      </c>
      <c r="E284" s="3">
        <f>MAX(0,MIN($B$8-D284,C284))</f>
      </c>
      <c r="F284" s="2"/>
      <c r="G284" s="3">
        <f>MAX(0,C284-E284-F284)</f>
      </c>
      <c r="H284" s="3">
        <f>D284+E284</f>
      </c>
    </row>
    <row r="285" spans="1:8" x14ac:dyDescent="0.25">
      <c r="A285">
        <v>271</v>
      </c>
      <c r="B285">
        <f>ROUNDUP(A285/12,0)</f>
      </c>
      <c r="C285" s="3">
        <f>G284</f>
      </c>
      <c r="D285" s="3">
        <f>ROUND(C285*$B$10,2)</f>
      </c>
      <c r="E285" s="3">
        <f>MAX(0,MIN($B$8-D285,C285))</f>
      </c>
      <c r="F285" s="2"/>
      <c r="G285" s="3">
        <f>MAX(0,C285-E285-F285)</f>
      </c>
      <c r="H285" s="3">
        <f>D285+E285</f>
      </c>
    </row>
    <row r="286" spans="1:8" x14ac:dyDescent="0.25">
      <c r="A286">
        <v>272</v>
      </c>
      <c r="B286">
        <f>ROUNDUP(A286/12,0)</f>
      </c>
      <c r="C286" s="3">
        <f>G285</f>
      </c>
      <c r="D286" s="3">
        <f>ROUND(C286*$B$10,2)</f>
      </c>
      <c r="E286" s="3">
        <f>MAX(0,MIN($B$8-D286,C286))</f>
      </c>
      <c r="F286" s="2"/>
      <c r="G286" s="3">
        <f>MAX(0,C286-E286-F286)</f>
      </c>
      <c r="H286" s="3">
        <f>D286+E286</f>
      </c>
    </row>
    <row r="287" spans="1:8" x14ac:dyDescent="0.25">
      <c r="A287">
        <v>273</v>
      </c>
      <c r="B287">
        <f>ROUNDUP(A287/12,0)</f>
      </c>
      <c r="C287" s="3">
        <f>G286</f>
      </c>
      <c r="D287" s="3">
        <f>ROUND(C287*$B$10,2)</f>
      </c>
      <c r="E287" s="3">
        <f>MAX(0,MIN($B$8-D287,C287))</f>
      </c>
      <c r="F287" s="2"/>
      <c r="G287" s="3">
        <f>MAX(0,C287-E287-F287)</f>
      </c>
      <c r="H287" s="3">
        <f>D287+E287</f>
      </c>
    </row>
    <row r="288" spans="1:8" x14ac:dyDescent="0.25">
      <c r="A288">
        <v>274</v>
      </c>
      <c r="B288">
        <f>ROUNDUP(A288/12,0)</f>
      </c>
      <c r="C288" s="3">
        <f>G287</f>
      </c>
      <c r="D288" s="3">
        <f>ROUND(C288*$B$10,2)</f>
      </c>
      <c r="E288" s="3">
        <f>MAX(0,MIN($B$8-D288,C288))</f>
      </c>
      <c r="F288" s="2"/>
      <c r="G288" s="3">
        <f>MAX(0,C288-E288-F288)</f>
      </c>
      <c r="H288" s="3">
        <f>D288+E288</f>
      </c>
    </row>
    <row r="289" spans="1:8" x14ac:dyDescent="0.25">
      <c r="A289">
        <v>275</v>
      </c>
      <c r="B289">
        <f>ROUNDUP(A289/12,0)</f>
      </c>
      <c r="C289" s="3">
        <f>G288</f>
      </c>
      <c r="D289" s="3">
        <f>ROUND(C289*$B$10,2)</f>
      </c>
      <c r="E289" s="3">
        <f>MAX(0,MIN($B$8-D289,C289))</f>
      </c>
      <c r="F289" s="2"/>
      <c r="G289" s="3">
        <f>MAX(0,C289-E289-F289)</f>
      </c>
      <c r="H289" s="3">
        <f>D289+E289</f>
      </c>
    </row>
    <row r="290" spans="1:8" x14ac:dyDescent="0.25">
      <c r="A290">
        <v>276</v>
      </c>
      <c r="B290">
        <f>ROUNDUP(A290/12,0)</f>
      </c>
      <c r="C290" s="3">
        <f>G289</f>
      </c>
      <c r="D290" s="3">
        <f>ROUND(C290*$B$10,2)</f>
      </c>
      <c r="E290" s="3">
        <f>MAX(0,MIN($B$8-D290,C290))</f>
      </c>
      <c r="F290" s="2"/>
      <c r="G290" s="3">
        <f>MAX(0,C290-E290-F290)</f>
      </c>
      <c r="H290" s="3">
        <f>D290+E290</f>
      </c>
    </row>
    <row r="291" spans="1:8" x14ac:dyDescent="0.25">
      <c r="A291">
        <v>277</v>
      </c>
      <c r="B291">
        <f>ROUNDUP(A291/12,0)</f>
      </c>
      <c r="C291" s="3">
        <f>G290</f>
      </c>
      <c r="D291" s="3">
        <f>ROUND(C291*$B$10,2)</f>
      </c>
      <c r="E291" s="3">
        <f>MAX(0,MIN($B$8-D291,C291))</f>
      </c>
      <c r="F291" s="2"/>
      <c r="G291" s="3">
        <f>MAX(0,C291-E291-F291)</f>
      </c>
      <c r="H291" s="3">
        <f>D291+E291</f>
      </c>
    </row>
    <row r="292" spans="1:8" x14ac:dyDescent="0.25">
      <c r="A292">
        <v>278</v>
      </c>
      <c r="B292">
        <f>ROUNDUP(A292/12,0)</f>
      </c>
      <c r="C292" s="3">
        <f>G291</f>
      </c>
      <c r="D292" s="3">
        <f>ROUND(C292*$B$10,2)</f>
      </c>
      <c r="E292" s="3">
        <f>MAX(0,MIN($B$8-D292,C292))</f>
      </c>
      <c r="F292" s="2"/>
      <c r="G292" s="3">
        <f>MAX(0,C292-E292-F292)</f>
      </c>
      <c r="H292" s="3">
        <f>D292+E292</f>
      </c>
    </row>
    <row r="293" spans="1:8" x14ac:dyDescent="0.25">
      <c r="A293">
        <v>279</v>
      </c>
      <c r="B293">
        <f>ROUNDUP(A293/12,0)</f>
      </c>
      <c r="C293" s="3">
        <f>G292</f>
      </c>
      <c r="D293" s="3">
        <f>ROUND(C293*$B$10,2)</f>
      </c>
      <c r="E293" s="3">
        <f>MAX(0,MIN($B$8-D293,C293))</f>
      </c>
      <c r="F293" s="2"/>
      <c r="G293" s="3">
        <f>MAX(0,C293-E293-F293)</f>
      </c>
      <c r="H293" s="3">
        <f>D293+E293</f>
      </c>
    </row>
    <row r="294" spans="1:8" x14ac:dyDescent="0.25">
      <c r="A294">
        <v>280</v>
      </c>
      <c r="B294">
        <f>ROUNDUP(A294/12,0)</f>
      </c>
      <c r="C294" s="3">
        <f>G293</f>
      </c>
      <c r="D294" s="3">
        <f>ROUND(C294*$B$10,2)</f>
      </c>
      <c r="E294" s="3">
        <f>MAX(0,MIN($B$8-D294,C294))</f>
      </c>
      <c r="F294" s="2"/>
      <c r="G294" s="3">
        <f>MAX(0,C294-E294-F294)</f>
      </c>
      <c r="H294" s="3">
        <f>D294+E294</f>
      </c>
    </row>
    <row r="295" spans="1:8" x14ac:dyDescent="0.25">
      <c r="A295">
        <v>281</v>
      </c>
      <c r="B295">
        <f>ROUNDUP(A295/12,0)</f>
      </c>
      <c r="C295" s="3">
        <f>G294</f>
      </c>
      <c r="D295" s="3">
        <f>ROUND(C295*$B$10,2)</f>
      </c>
      <c r="E295" s="3">
        <f>MAX(0,MIN($B$8-D295,C295))</f>
      </c>
      <c r="F295" s="2"/>
      <c r="G295" s="3">
        <f>MAX(0,C295-E295-F295)</f>
      </c>
      <c r="H295" s="3">
        <f>D295+E295</f>
      </c>
    </row>
    <row r="296" spans="1:8" x14ac:dyDescent="0.25">
      <c r="A296">
        <v>282</v>
      </c>
      <c r="B296">
        <f>ROUNDUP(A296/12,0)</f>
      </c>
      <c r="C296" s="3">
        <f>G295</f>
      </c>
      <c r="D296" s="3">
        <f>ROUND(C296*$B$10,2)</f>
      </c>
      <c r="E296" s="3">
        <f>MAX(0,MIN($B$8-D296,C296))</f>
      </c>
      <c r="F296" s="2"/>
      <c r="G296" s="3">
        <f>MAX(0,C296-E296-F296)</f>
      </c>
      <c r="H296" s="3">
        <f>D296+E296</f>
      </c>
    </row>
    <row r="297" spans="1:8" x14ac:dyDescent="0.25">
      <c r="A297">
        <v>283</v>
      </c>
      <c r="B297">
        <f>ROUNDUP(A297/12,0)</f>
      </c>
      <c r="C297" s="3">
        <f>G296</f>
      </c>
      <c r="D297" s="3">
        <f>ROUND(C297*$B$10,2)</f>
      </c>
      <c r="E297" s="3">
        <f>MAX(0,MIN($B$8-D297,C297))</f>
      </c>
      <c r="F297" s="2"/>
      <c r="G297" s="3">
        <f>MAX(0,C297-E297-F297)</f>
      </c>
      <c r="H297" s="3">
        <f>D297+E297</f>
      </c>
    </row>
    <row r="298" spans="1:8" x14ac:dyDescent="0.25">
      <c r="A298">
        <v>284</v>
      </c>
      <c r="B298">
        <f>ROUNDUP(A298/12,0)</f>
      </c>
      <c r="C298" s="3">
        <f>G297</f>
      </c>
      <c r="D298" s="3">
        <f>ROUND(C298*$B$10,2)</f>
      </c>
      <c r="E298" s="3">
        <f>MAX(0,MIN($B$8-D298,C298))</f>
      </c>
      <c r="F298" s="2"/>
      <c r="G298" s="3">
        <f>MAX(0,C298-E298-F298)</f>
      </c>
      <c r="H298" s="3">
        <f>D298+E298</f>
      </c>
    </row>
    <row r="299" spans="1:8" x14ac:dyDescent="0.25">
      <c r="A299">
        <v>285</v>
      </c>
      <c r="B299">
        <f>ROUNDUP(A299/12,0)</f>
      </c>
      <c r="C299" s="3">
        <f>G298</f>
      </c>
      <c r="D299" s="3">
        <f>ROUND(C299*$B$10,2)</f>
      </c>
      <c r="E299" s="3">
        <f>MAX(0,MIN($B$8-D299,C299))</f>
      </c>
      <c r="F299" s="2"/>
      <c r="G299" s="3">
        <f>MAX(0,C299-E299-F299)</f>
      </c>
      <c r="H299" s="3">
        <f>D299+E299</f>
      </c>
    </row>
    <row r="300" spans="1:8" x14ac:dyDescent="0.25">
      <c r="A300">
        <v>286</v>
      </c>
      <c r="B300">
        <f>ROUNDUP(A300/12,0)</f>
      </c>
      <c r="C300" s="3">
        <f>G299</f>
      </c>
      <c r="D300" s="3">
        <f>ROUND(C300*$B$10,2)</f>
      </c>
      <c r="E300" s="3">
        <f>MAX(0,MIN($B$8-D300,C300))</f>
      </c>
      <c r="F300" s="2"/>
      <c r="G300" s="3">
        <f>MAX(0,C300-E300-F300)</f>
      </c>
      <c r="H300" s="3">
        <f>D300+E300</f>
      </c>
    </row>
    <row r="301" spans="1:8" x14ac:dyDescent="0.25">
      <c r="A301">
        <v>287</v>
      </c>
      <c r="B301">
        <f>ROUNDUP(A301/12,0)</f>
      </c>
      <c r="C301" s="3">
        <f>G300</f>
      </c>
      <c r="D301" s="3">
        <f>ROUND(C301*$B$10,2)</f>
      </c>
      <c r="E301" s="3">
        <f>MAX(0,MIN($B$8-D301,C301))</f>
      </c>
      <c r="F301" s="2"/>
      <c r="G301" s="3">
        <f>MAX(0,C301-E301-F301)</f>
      </c>
      <c r="H301" s="3">
        <f>D301+E301</f>
      </c>
    </row>
    <row r="302" spans="1:8" x14ac:dyDescent="0.25">
      <c r="A302">
        <v>288</v>
      </c>
      <c r="B302">
        <f>ROUNDUP(A302/12,0)</f>
      </c>
      <c r="C302" s="3">
        <f>G301</f>
      </c>
      <c r="D302" s="3">
        <f>ROUND(C302*$B$10,2)</f>
      </c>
      <c r="E302" s="3">
        <f>MAX(0,MIN($B$8-D302,C302))</f>
      </c>
      <c r="F302" s="2"/>
      <c r="G302" s="3">
        <f>MAX(0,C302-E302-F302)</f>
      </c>
      <c r="H302" s="3">
        <f>D302+E302</f>
      </c>
    </row>
    <row r="303" spans="1:8" x14ac:dyDescent="0.25">
      <c r="A303">
        <v>289</v>
      </c>
      <c r="B303">
        <f>ROUNDUP(A303/12,0)</f>
      </c>
      <c r="C303" s="3">
        <f>G302</f>
      </c>
      <c r="D303" s="3">
        <f>ROUND(C303*$B$10,2)</f>
      </c>
      <c r="E303" s="3">
        <f>MAX(0,MIN($B$8-D303,C303))</f>
      </c>
      <c r="F303" s="2"/>
      <c r="G303" s="3">
        <f>MAX(0,C303-E303-F303)</f>
      </c>
      <c r="H303" s="3">
        <f>D303+E303</f>
      </c>
    </row>
    <row r="304" spans="1:8" x14ac:dyDescent="0.25">
      <c r="A304">
        <v>290</v>
      </c>
      <c r="B304">
        <f>ROUNDUP(A304/12,0)</f>
      </c>
      <c r="C304" s="3">
        <f>G303</f>
      </c>
      <c r="D304" s="3">
        <f>ROUND(C304*$B$10,2)</f>
      </c>
      <c r="E304" s="3">
        <f>MAX(0,MIN($B$8-D304,C304))</f>
      </c>
      <c r="F304" s="2"/>
      <c r="G304" s="3">
        <f>MAX(0,C304-E304-F304)</f>
      </c>
      <c r="H304" s="3">
        <f>D304+E304</f>
      </c>
    </row>
    <row r="305" spans="1:8" x14ac:dyDescent="0.25">
      <c r="A305">
        <v>291</v>
      </c>
      <c r="B305">
        <f>ROUNDUP(A305/12,0)</f>
      </c>
      <c r="C305" s="3">
        <f>G304</f>
      </c>
      <c r="D305" s="3">
        <f>ROUND(C305*$B$10,2)</f>
      </c>
      <c r="E305" s="3">
        <f>MAX(0,MIN($B$8-D305,C305))</f>
      </c>
      <c r="F305" s="2"/>
      <c r="G305" s="3">
        <f>MAX(0,C305-E305-F305)</f>
      </c>
      <c r="H305" s="3">
        <f>D305+E305</f>
      </c>
    </row>
    <row r="306" spans="1:8" x14ac:dyDescent="0.25">
      <c r="A306">
        <v>292</v>
      </c>
      <c r="B306">
        <f>ROUNDUP(A306/12,0)</f>
      </c>
      <c r="C306" s="3">
        <f>G305</f>
      </c>
      <c r="D306" s="3">
        <f>ROUND(C306*$B$10,2)</f>
      </c>
      <c r="E306" s="3">
        <f>MAX(0,MIN($B$8-D306,C306))</f>
      </c>
      <c r="F306" s="2"/>
      <c r="G306" s="3">
        <f>MAX(0,C306-E306-F306)</f>
      </c>
      <c r="H306" s="3">
        <f>D306+E306</f>
      </c>
    </row>
    <row r="307" spans="1:8" x14ac:dyDescent="0.25">
      <c r="A307">
        <v>293</v>
      </c>
      <c r="B307">
        <f>ROUNDUP(A307/12,0)</f>
      </c>
      <c r="C307" s="3">
        <f>G306</f>
      </c>
      <c r="D307" s="3">
        <f>ROUND(C307*$B$10,2)</f>
      </c>
      <c r="E307" s="3">
        <f>MAX(0,MIN($B$8-D307,C307))</f>
      </c>
      <c r="F307" s="2"/>
      <c r="G307" s="3">
        <f>MAX(0,C307-E307-F307)</f>
      </c>
      <c r="H307" s="3">
        <f>D307+E307</f>
      </c>
    </row>
    <row r="308" spans="1:8" x14ac:dyDescent="0.25">
      <c r="A308">
        <v>294</v>
      </c>
      <c r="B308">
        <f>ROUNDUP(A308/12,0)</f>
      </c>
      <c r="C308" s="3">
        <f>G307</f>
      </c>
      <c r="D308" s="3">
        <f>ROUND(C308*$B$10,2)</f>
      </c>
      <c r="E308" s="3">
        <f>MAX(0,MIN($B$8-D308,C308))</f>
      </c>
      <c r="F308" s="2"/>
      <c r="G308" s="3">
        <f>MAX(0,C308-E308-F308)</f>
      </c>
      <c r="H308" s="3">
        <f>D308+E308</f>
      </c>
    </row>
    <row r="309" spans="1:8" x14ac:dyDescent="0.25">
      <c r="A309">
        <v>295</v>
      </c>
      <c r="B309">
        <f>ROUNDUP(A309/12,0)</f>
      </c>
      <c r="C309" s="3">
        <f>G308</f>
      </c>
      <c r="D309" s="3">
        <f>ROUND(C309*$B$10,2)</f>
      </c>
      <c r="E309" s="3">
        <f>MAX(0,MIN($B$8-D309,C309))</f>
      </c>
      <c r="F309" s="2"/>
      <c r="G309" s="3">
        <f>MAX(0,C309-E309-F309)</f>
      </c>
      <c r="H309" s="3">
        <f>D309+E309</f>
      </c>
    </row>
    <row r="310" spans="1:8" x14ac:dyDescent="0.25">
      <c r="A310">
        <v>296</v>
      </c>
      <c r="B310">
        <f>ROUNDUP(A310/12,0)</f>
      </c>
      <c r="C310" s="3">
        <f>G309</f>
      </c>
      <c r="D310" s="3">
        <f>ROUND(C310*$B$10,2)</f>
      </c>
      <c r="E310" s="3">
        <f>MAX(0,MIN($B$8-D310,C310))</f>
      </c>
      <c r="F310" s="2"/>
      <c r="G310" s="3">
        <f>MAX(0,C310-E310-F310)</f>
      </c>
      <c r="H310" s="3">
        <f>D310+E310</f>
      </c>
    </row>
    <row r="311" spans="1:8" x14ac:dyDescent="0.25">
      <c r="A311">
        <v>297</v>
      </c>
      <c r="B311">
        <f>ROUNDUP(A311/12,0)</f>
      </c>
      <c r="C311" s="3">
        <f>G310</f>
      </c>
      <c r="D311" s="3">
        <f>ROUND(C311*$B$10,2)</f>
      </c>
      <c r="E311" s="3">
        <f>MAX(0,MIN($B$8-D311,C311))</f>
      </c>
      <c r="F311" s="2"/>
      <c r="G311" s="3">
        <f>MAX(0,C311-E311-F311)</f>
      </c>
      <c r="H311" s="3">
        <f>D311+E311</f>
      </c>
    </row>
    <row r="312" spans="1:8" x14ac:dyDescent="0.25">
      <c r="A312">
        <v>298</v>
      </c>
      <c r="B312">
        <f>ROUNDUP(A312/12,0)</f>
      </c>
      <c r="C312" s="3">
        <f>G311</f>
      </c>
      <c r="D312" s="3">
        <f>ROUND(C312*$B$10,2)</f>
      </c>
      <c r="E312" s="3">
        <f>MAX(0,MIN($B$8-D312,C312))</f>
      </c>
      <c r="F312" s="2"/>
      <c r="G312" s="3">
        <f>MAX(0,C312-E312-F312)</f>
      </c>
      <c r="H312" s="3">
        <f>D312+E312</f>
      </c>
    </row>
    <row r="313" spans="1:8" x14ac:dyDescent="0.25">
      <c r="A313">
        <v>299</v>
      </c>
      <c r="B313">
        <f>ROUNDUP(A313/12,0)</f>
      </c>
      <c r="C313" s="3">
        <f>G312</f>
      </c>
      <c r="D313" s="3">
        <f>ROUND(C313*$B$10,2)</f>
      </c>
      <c r="E313" s="3">
        <f>MAX(0,MIN($B$8-D313,C313))</f>
      </c>
      <c r="F313" s="2"/>
      <c r="G313" s="3">
        <f>MAX(0,C313-E313-F313)</f>
      </c>
      <c r="H313" s="3">
        <f>D313+E313</f>
      </c>
    </row>
    <row r="314" spans="1:8" x14ac:dyDescent="0.25">
      <c r="A314">
        <v>300</v>
      </c>
      <c r="B314">
        <f>ROUNDUP(A314/12,0)</f>
      </c>
      <c r="C314" s="3">
        <f>G313</f>
      </c>
      <c r="D314" s="3">
        <f>ROUND(C314*$B$10,2)</f>
      </c>
      <c r="E314" s="3">
        <f>MAX(0,MIN($B$8-D314,C314))</f>
      </c>
      <c r="F314" s="2"/>
      <c r="G314" s="3">
        <f>MAX(0,C314-E314-F314)</f>
      </c>
      <c r="H314" s="3">
        <f>D314+E314</f>
      </c>
    </row>
    <row r="315" spans="1:8" x14ac:dyDescent="0.25">
      <c r="A315">
        <v>301</v>
      </c>
      <c r="B315">
        <f>ROUNDUP(A315/12,0)</f>
      </c>
      <c r="C315" s="3">
        <f>G314</f>
      </c>
      <c r="D315" s="3">
        <f>ROUND(C315*$B$10,2)</f>
      </c>
      <c r="E315" s="3">
        <f>MAX(0,MIN($B$8-D315,C315))</f>
      </c>
      <c r="F315" s="2"/>
      <c r="G315" s="3">
        <f>MAX(0,C315-E315-F315)</f>
      </c>
      <c r="H315" s="3">
        <f>D315+E315</f>
      </c>
    </row>
    <row r="316" spans="1:8" x14ac:dyDescent="0.25">
      <c r="A316">
        <v>302</v>
      </c>
      <c r="B316">
        <f>ROUNDUP(A316/12,0)</f>
      </c>
      <c r="C316" s="3">
        <f>G315</f>
      </c>
      <c r="D316" s="3">
        <f>ROUND(C316*$B$10,2)</f>
      </c>
      <c r="E316" s="3">
        <f>MAX(0,MIN($B$8-D316,C316))</f>
      </c>
      <c r="F316" s="2"/>
      <c r="G316" s="3">
        <f>MAX(0,C316-E316-F316)</f>
      </c>
      <c r="H316" s="3">
        <f>D316+E316</f>
      </c>
    </row>
    <row r="317" spans="1:8" x14ac:dyDescent="0.25">
      <c r="A317">
        <v>303</v>
      </c>
      <c r="B317">
        <f>ROUNDUP(A317/12,0)</f>
      </c>
      <c r="C317" s="3">
        <f>G316</f>
      </c>
      <c r="D317" s="3">
        <f>ROUND(C317*$B$10,2)</f>
      </c>
      <c r="E317" s="3">
        <f>MAX(0,MIN($B$8-D317,C317))</f>
      </c>
      <c r="F317" s="2"/>
      <c r="G317" s="3">
        <f>MAX(0,C317-E317-F317)</f>
      </c>
      <c r="H317" s="3">
        <f>D317+E317</f>
      </c>
    </row>
    <row r="318" spans="1:8" x14ac:dyDescent="0.25">
      <c r="A318">
        <v>304</v>
      </c>
      <c r="B318">
        <f>ROUNDUP(A318/12,0)</f>
      </c>
      <c r="C318" s="3">
        <f>G317</f>
      </c>
      <c r="D318" s="3">
        <f>ROUND(C318*$B$10,2)</f>
      </c>
      <c r="E318" s="3">
        <f>MAX(0,MIN($B$8-D318,C318))</f>
      </c>
      <c r="F318" s="2"/>
      <c r="G318" s="3">
        <f>MAX(0,C318-E318-F318)</f>
      </c>
      <c r="H318" s="3">
        <f>D318+E318</f>
      </c>
    </row>
    <row r="319" spans="1:8" x14ac:dyDescent="0.25">
      <c r="A319">
        <v>305</v>
      </c>
      <c r="B319">
        <f>ROUNDUP(A319/12,0)</f>
      </c>
      <c r="C319" s="3">
        <f>G318</f>
      </c>
      <c r="D319" s="3">
        <f>ROUND(C319*$B$10,2)</f>
      </c>
      <c r="E319" s="3">
        <f>MAX(0,MIN($B$8-D319,C319))</f>
      </c>
      <c r="F319" s="2"/>
      <c r="G319" s="3">
        <f>MAX(0,C319-E319-F319)</f>
      </c>
      <c r="H319" s="3">
        <f>D319+E319</f>
      </c>
    </row>
    <row r="320" spans="1:8" x14ac:dyDescent="0.25">
      <c r="A320">
        <v>306</v>
      </c>
      <c r="B320">
        <f>ROUNDUP(A320/12,0)</f>
      </c>
      <c r="C320" s="3">
        <f>G319</f>
      </c>
      <c r="D320" s="3">
        <f>ROUND(C320*$B$10,2)</f>
      </c>
      <c r="E320" s="3">
        <f>MAX(0,MIN($B$8-D320,C320))</f>
      </c>
      <c r="F320" s="2"/>
      <c r="G320" s="3">
        <f>MAX(0,C320-E320-F320)</f>
      </c>
      <c r="H320" s="3">
        <f>D320+E320</f>
      </c>
    </row>
    <row r="321" spans="1:8" x14ac:dyDescent="0.25">
      <c r="A321">
        <v>307</v>
      </c>
      <c r="B321">
        <f>ROUNDUP(A321/12,0)</f>
      </c>
      <c r="C321" s="3">
        <f>G320</f>
      </c>
      <c r="D321" s="3">
        <f>ROUND(C321*$B$10,2)</f>
      </c>
      <c r="E321" s="3">
        <f>MAX(0,MIN($B$8-D321,C321))</f>
      </c>
      <c r="F321" s="2"/>
      <c r="G321" s="3">
        <f>MAX(0,C321-E321-F321)</f>
      </c>
      <c r="H321" s="3">
        <f>D321+E321</f>
      </c>
    </row>
    <row r="322" spans="1:8" x14ac:dyDescent="0.25">
      <c r="A322">
        <v>308</v>
      </c>
      <c r="B322">
        <f>ROUNDUP(A322/12,0)</f>
      </c>
      <c r="C322" s="3">
        <f>G321</f>
      </c>
      <c r="D322" s="3">
        <f>ROUND(C322*$B$10,2)</f>
      </c>
      <c r="E322" s="3">
        <f>MAX(0,MIN($B$8-D322,C322))</f>
      </c>
      <c r="F322" s="2"/>
      <c r="G322" s="3">
        <f>MAX(0,C322-E322-F322)</f>
      </c>
      <c r="H322" s="3">
        <f>D322+E322</f>
      </c>
    </row>
    <row r="323" spans="1:8" x14ac:dyDescent="0.25">
      <c r="A323">
        <v>309</v>
      </c>
      <c r="B323">
        <f>ROUNDUP(A323/12,0)</f>
      </c>
      <c r="C323" s="3">
        <f>G322</f>
      </c>
      <c r="D323" s="3">
        <f>ROUND(C323*$B$10,2)</f>
      </c>
      <c r="E323" s="3">
        <f>MAX(0,MIN($B$8-D323,C323))</f>
      </c>
      <c r="F323" s="2"/>
      <c r="G323" s="3">
        <f>MAX(0,C323-E323-F323)</f>
      </c>
      <c r="H323" s="3">
        <f>D323+E323</f>
      </c>
    </row>
    <row r="324" spans="1:8" x14ac:dyDescent="0.25">
      <c r="A324">
        <v>310</v>
      </c>
      <c r="B324">
        <f>ROUNDUP(A324/12,0)</f>
      </c>
      <c r="C324" s="3">
        <f>G323</f>
      </c>
      <c r="D324" s="3">
        <f>ROUND(C324*$B$10,2)</f>
      </c>
      <c r="E324" s="3">
        <f>MAX(0,MIN($B$8-D324,C324))</f>
      </c>
      <c r="F324" s="2"/>
      <c r="G324" s="3">
        <f>MAX(0,C324-E324-F324)</f>
      </c>
      <c r="H324" s="3">
        <f>D324+E324</f>
      </c>
    </row>
    <row r="325" spans="1:8" x14ac:dyDescent="0.25">
      <c r="A325">
        <v>311</v>
      </c>
      <c r="B325">
        <f>ROUNDUP(A325/12,0)</f>
      </c>
      <c r="C325" s="3">
        <f>G324</f>
      </c>
      <c r="D325" s="3">
        <f>ROUND(C325*$B$10,2)</f>
      </c>
      <c r="E325" s="3">
        <f>MAX(0,MIN($B$8-D325,C325))</f>
      </c>
      <c r="F325" s="2"/>
      <c r="G325" s="3">
        <f>MAX(0,C325-E325-F325)</f>
      </c>
      <c r="H325" s="3">
        <f>D325+E325</f>
      </c>
    </row>
    <row r="326" spans="1:8" x14ac:dyDescent="0.25">
      <c r="A326">
        <v>312</v>
      </c>
      <c r="B326">
        <f>ROUNDUP(A326/12,0)</f>
      </c>
      <c r="C326" s="3">
        <f>G325</f>
      </c>
      <c r="D326" s="3">
        <f>ROUND(C326*$B$10,2)</f>
      </c>
      <c r="E326" s="3">
        <f>MAX(0,MIN($B$8-D326,C326))</f>
      </c>
      <c r="F326" s="2"/>
      <c r="G326" s="3">
        <f>MAX(0,C326-E326-F326)</f>
      </c>
      <c r="H326" s="3">
        <f>D326+E326</f>
      </c>
    </row>
    <row r="327" spans="1:8" x14ac:dyDescent="0.25">
      <c r="A327">
        <v>313</v>
      </c>
      <c r="B327">
        <f>ROUNDUP(A327/12,0)</f>
      </c>
      <c r="C327" s="3">
        <f>G326</f>
      </c>
      <c r="D327" s="3">
        <f>ROUND(C327*$B$10,2)</f>
      </c>
      <c r="E327" s="3">
        <f>MAX(0,MIN($B$8-D327,C327))</f>
      </c>
      <c r="F327" s="2"/>
      <c r="G327" s="3">
        <f>MAX(0,C327-E327-F327)</f>
      </c>
      <c r="H327" s="3">
        <f>D327+E327</f>
      </c>
    </row>
    <row r="328" spans="1:8" x14ac:dyDescent="0.25">
      <c r="A328">
        <v>314</v>
      </c>
      <c r="B328">
        <f>ROUNDUP(A328/12,0)</f>
      </c>
      <c r="C328" s="3">
        <f>G327</f>
      </c>
      <c r="D328" s="3">
        <f>ROUND(C328*$B$10,2)</f>
      </c>
      <c r="E328" s="3">
        <f>MAX(0,MIN($B$8-D328,C328))</f>
      </c>
      <c r="F328" s="2"/>
      <c r="G328" s="3">
        <f>MAX(0,C328-E328-F328)</f>
      </c>
      <c r="H328" s="3">
        <f>D328+E328</f>
      </c>
    </row>
    <row r="329" spans="1:8" x14ac:dyDescent="0.25">
      <c r="A329">
        <v>315</v>
      </c>
      <c r="B329">
        <f>ROUNDUP(A329/12,0)</f>
      </c>
      <c r="C329" s="3">
        <f>G328</f>
      </c>
      <c r="D329" s="3">
        <f>ROUND(C329*$B$10,2)</f>
      </c>
      <c r="E329" s="3">
        <f>MAX(0,MIN($B$8-D329,C329))</f>
      </c>
      <c r="F329" s="2"/>
      <c r="G329" s="3">
        <f>MAX(0,C329-E329-F329)</f>
      </c>
      <c r="H329" s="3">
        <f>D329+E329</f>
      </c>
    </row>
    <row r="330" spans="1:8" x14ac:dyDescent="0.25">
      <c r="A330">
        <v>316</v>
      </c>
      <c r="B330">
        <f>ROUNDUP(A330/12,0)</f>
      </c>
      <c r="C330" s="3">
        <f>G329</f>
      </c>
      <c r="D330" s="3">
        <f>ROUND(C330*$B$10,2)</f>
      </c>
      <c r="E330" s="3">
        <f>MAX(0,MIN($B$8-D330,C330))</f>
      </c>
      <c r="F330" s="2"/>
      <c r="G330" s="3">
        <f>MAX(0,C330-E330-F330)</f>
      </c>
      <c r="H330" s="3">
        <f>D330+E330</f>
      </c>
    </row>
    <row r="331" spans="1:8" x14ac:dyDescent="0.25">
      <c r="A331">
        <v>317</v>
      </c>
      <c r="B331">
        <f>ROUNDUP(A331/12,0)</f>
      </c>
      <c r="C331" s="3">
        <f>G330</f>
      </c>
      <c r="D331" s="3">
        <f>ROUND(C331*$B$10,2)</f>
      </c>
      <c r="E331" s="3">
        <f>MAX(0,MIN($B$8-D331,C331))</f>
      </c>
      <c r="F331" s="2"/>
      <c r="G331" s="3">
        <f>MAX(0,C331-E331-F331)</f>
      </c>
      <c r="H331" s="3">
        <f>D331+E331</f>
      </c>
    </row>
    <row r="332" spans="1:8" x14ac:dyDescent="0.25">
      <c r="A332">
        <v>318</v>
      </c>
      <c r="B332">
        <f>ROUNDUP(A332/12,0)</f>
      </c>
      <c r="C332" s="3">
        <f>G331</f>
      </c>
      <c r="D332" s="3">
        <f>ROUND(C332*$B$10,2)</f>
      </c>
      <c r="E332" s="3">
        <f>MAX(0,MIN($B$8-D332,C332))</f>
      </c>
      <c r="F332" s="2"/>
      <c r="G332" s="3">
        <f>MAX(0,C332-E332-F332)</f>
      </c>
      <c r="H332" s="3">
        <f>D332+E332</f>
      </c>
    </row>
    <row r="333" spans="1:8" x14ac:dyDescent="0.25">
      <c r="A333">
        <v>319</v>
      </c>
      <c r="B333">
        <f>ROUNDUP(A333/12,0)</f>
      </c>
      <c r="C333" s="3">
        <f>G332</f>
      </c>
      <c r="D333" s="3">
        <f>ROUND(C333*$B$10,2)</f>
      </c>
      <c r="E333" s="3">
        <f>MAX(0,MIN($B$8-D333,C333))</f>
      </c>
      <c r="F333" s="2"/>
      <c r="G333" s="3">
        <f>MAX(0,C333-E333-F333)</f>
      </c>
      <c r="H333" s="3">
        <f>D333+E333</f>
      </c>
    </row>
    <row r="334" spans="1:8" x14ac:dyDescent="0.25">
      <c r="A334">
        <v>320</v>
      </c>
      <c r="B334">
        <f>ROUNDUP(A334/12,0)</f>
      </c>
      <c r="C334" s="3">
        <f>G333</f>
      </c>
      <c r="D334" s="3">
        <f>ROUND(C334*$B$10,2)</f>
      </c>
      <c r="E334" s="3">
        <f>MAX(0,MIN($B$8-D334,C334))</f>
      </c>
      <c r="F334" s="2"/>
      <c r="G334" s="3">
        <f>MAX(0,C334-E334-F334)</f>
      </c>
      <c r="H334" s="3">
        <f>D334+E334</f>
      </c>
    </row>
    <row r="335" spans="1:8" x14ac:dyDescent="0.25">
      <c r="A335">
        <v>321</v>
      </c>
      <c r="B335">
        <f>ROUNDUP(A335/12,0)</f>
      </c>
      <c r="C335" s="3">
        <f>G334</f>
      </c>
      <c r="D335" s="3">
        <f>ROUND(C335*$B$10,2)</f>
      </c>
      <c r="E335" s="3">
        <f>MAX(0,MIN($B$8-D335,C335))</f>
      </c>
      <c r="F335" s="2"/>
      <c r="G335" s="3">
        <f>MAX(0,C335-E335-F335)</f>
      </c>
      <c r="H335" s="3">
        <f>D335+E335</f>
      </c>
    </row>
    <row r="336" spans="1:8" x14ac:dyDescent="0.25">
      <c r="A336">
        <v>322</v>
      </c>
      <c r="B336">
        <f>ROUNDUP(A336/12,0)</f>
      </c>
      <c r="C336" s="3">
        <f>G335</f>
      </c>
      <c r="D336" s="3">
        <f>ROUND(C336*$B$10,2)</f>
      </c>
      <c r="E336" s="3">
        <f>MAX(0,MIN($B$8-D336,C336))</f>
      </c>
      <c r="F336" s="2"/>
      <c r="G336" s="3">
        <f>MAX(0,C336-E336-F336)</f>
      </c>
      <c r="H336" s="3">
        <f>D336+E336</f>
      </c>
    </row>
    <row r="337" spans="1:8" x14ac:dyDescent="0.25">
      <c r="A337">
        <v>323</v>
      </c>
      <c r="B337">
        <f>ROUNDUP(A337/12,0)</f>
      </c>
      <c r="C337" s="3">
        <f>G336</f>
      </c>
      <c r="D337" s="3">
        <f>ROUND(C337*$B$10,2)</f>
      </c>
      <c r="E337" s="3">
        <f>MAX(0,MIN($B$8-D337,C337))</f>
      </c>
      <c r="F337" s="2"/>
      <c r="G337" s="3">
        <f>MAX(0,C337-E337-F337)</f>
      </c>
      <c r="H337" s="3">
        <f>D337+E337</f>
      </c>
    </row>
    <row r="338" spans="1:8" x14ac:dyDescent="0.25">
      <c r="A338">
        <v>324</v>
      </c>
      <c r="B338">
        <f>ROUNDUP(A338/12,0)</f>
      </c>
      <c r="C338" s="3">
        <f>G337</f>
      </c>
      <c r="D338" s="3">
        <f>ROUND(C338*$B$10,2)</f>
      </c>
      <c r="E338" s="3">
        <f>MAX(0,MIN($B$8-D338,C338))</f>
      </c>
      <c r="F338" s="2"/>
      <c r="G338" s="3">
        <f>MAX(0,C338-E338-F338)</f>
      </c>
      <c r="H338" s="3">
        <f>D338+E338</f>
      </c>
    </row>
    <row r="339" spans="1:8" x14ac:dyDescent="0.25">
      <c r="A339">
        <v>325</v>
      </c>
      <c r="B339">
        <f>ROUNDUP(A339/12,0)</f>
      </c>
      <c r="C339" s="3">
        <f>G338</f>
      </c>
      <c r="D339" s="3">
        <f>ROUND(C339*$B$10,2)</f>
      </c>
      <c r="E339" s="3">
        <f>MAX(0,MIN($B$8-D339,C339))</f>
      </c>
      <c r="F339" s="2"/>
      <c r="G339" s="3">
        <f>MAX(0,C339-E339-F339)</f>
      </c>
      <c r="H339" s="3">
        <f>D339+E339</f>
      </c>
    </row>
    <row r="340" spans="1:8" x14ac:dyDescent="0.25">
      <c r="A340">
        <v>326</v>
      </c>
      <c r="B340">
        <f>ROUNDUP(A340/12,0)</f>
      </c>
      <c r="C340" s="3">
        <f>G339</f>
      </c>
      <c r="D340" s="3">
        <f>ROUND(C340*$B$10,2)</f>
      </c>
      <c r="E340" s="3">
        <f>MAX(0,MIN($B$8-D340,C340))</f>
      </c>
      <c r="F340" s="2"/>
      <c r="G340" s="3">
        <f>MAX(0,C340-E340-F340)</f>
      </c>
      <c r="H340" s="3">
        <f>D340+E340</f>
      </c>
    </row>
    <row r="341" spans="1:8" x14ac:dyDescent="0.25">
      <c r="A341">
        <v>327</v>
      </c>
      <c r="B341">
        <f>ROUNDUP(A341/12,0)</f>
      </c>
      <c r="C341" s="3">
        <f>G340</f>
      </c>
      <c r="D341" s="3">
        <f>ROUND(C341*$B$10,2)</f>
      </c>
      <c r="E341" s="3">
        <f>MAX(0,MIN($B$8-D341,C341))</f>
      </c>
      <c r="F341" s="2"/>
      <c r="G341" s="3">
        <f>MAX(0,C341-E341-F341)</f>
      </c>
      <c r="H341" s="3">
        <f>D341+E341</f>
      </c>
    </row>
    <row r="342" spans="1:8" x14ac:dyDescent="0.25">
      <c r="A342">
        <v>328</v>
      </c>
      <c r="B342">
        <f>ROUNDUP(A342/12,0)</f>
      </c>
      <c r="C342" s="3">
        <f>G341</f>
      </c>
      <c r="D342" s="3">
        <f>ROUND(C342*$B$10,2)</f>
      </c>
      <c r="E342" s="3">
        <f>MAX(0,MIN($B$8-D342,C342))</f>
      </c>
      <c r="F342" s="2"/>
      <c r="G342" s="3">
        <f>MAX(0,C342-E342-F342)</f>
      </c>
      <c r="H342" s="3">
        <f>D342+E342</f>
      </c>
    </row>
    <row r="343" spans="1:8" x14ac:dyDescent="0.25">
      <c r="A343">
        <v>329</v>
      </c>
      <c r="B343">
        <f>ROUNDUP(A343/12,0)</f>
      </c>
      <c r="C343" s="3">
        <f>G342</f>
      </c>
      <c r="D343" s="3">
        <f>ROUND(C343*$B$10,2)</f>
      </c>
      <c r="E343" s="3">
        <f>MAX(0,MIN($B$8-D343,C343))</f>
      </c>
      <c r="F343" s="2"/>
      <c r="G343" s="3">
        <f>MAX(0,C343-E343-F343)</f>
      </c>
      <c r="H343" s="3">
        <f>D343+E343</f>
      </c>
    </row>
    <row r="344" spans="1:8" x14ac:dyDescent="0.25">
      <c r="A344">
        <v>330</v>
      </c>
      <c r="B344">
        <f>ROUNDUP(A344/12,0)</f>
      </c>
      <c r="C344" s="3">
        <f>G343</f>
      </c>
      <c r="D344" s="3">
        <f>ROUND(C344*$B$10,2)</f>
      </c>
      <c r="E344" s="3">
        <f>MAX(0,MIN($B$8-D344,C344))</f>
      </c>
      <c r="F344" s="2"/>
      <c r="G344" s="3">
        <f>MAX(0,C344-E344-F344)</f>
      </c>
      <c r="H344" s="3">
        <f>D344+E344</f>
      </c>
    </row>
    <row r="345" spans="1:8" x14ac:dyDescent="0.25">
      <c r="A345">
        <v>331</v>
      </c>
      <c r="B345">
        <f>ROUNDUP(A345/12,0)</f>
      </c>
      <c r="C345" s="3">
        <f>G344</f>
      </c>
      <c r="D345" s="3">
        <f>ROUND(C345*$B$10,2)</f>
      </c>
      <c r="E345" s="3">
        <f>MAX(0,MIN($B$8-D345,C345))</f>
      </c>
      <c r="F345" s="2"/>
      <c r="G345" s="3">
        <f>MAX(0,C345-E345-F345)</f>
      </c>
      <c r="H345" s="3">
        <f>D345+E345</f>
      </c>
    </row>
    <row r="346" spans="1:8" x14ac:dyDescent="0.25">
      <c r="A346">
        <v>332</v>
      </c>
      <c r="B346">
        <f>ROUNDUP(A346/12,0)</f>
      </c>
      <c r="C346" s="3">
        <f>G345</f>
      </c>
      <c r="D346" s="3">
        <f>ROUND(C346*$B$10,2)</f>
      </c>
      <c r="E346" s="3">
        <f>MAX(0,MIN($B$8-D346,C346))</f>
      </c>
      <c r="F346" s="2"/>
      <c r="G346" s="3">
        <f>MAX(0,C346-E346-F346)</f>
      </c>
      <c r="H346" s="3">
        <f>D346+E346</f>
      </c>
    </row>
    <row r="347" spans="1:8" x14ac:dyDescent="0.25">
      <c r="A347">
        <v>333</v>
      </c>
      <c r="B347">
        <f>ROUNDUP(A347/12,0)</f>
      </c>
      <c r="C347" s="3">
        <f>G346</f>
      </c>
      <c r="D347" s="3">
        <f>ROUND(C347*$B$10,2)</f>
      </c>
      <c r="E347" s="3">
        <f>MAX(0,MIN($B$8-D347,C347))</f>
      </c>
      <c r="F347" s="2"/>
      <c r="G347" s="3">
        <f>MAX(0,C347-E347-F347)</f>
      </c>
      <c r="H347" s="3">
        <f>D347+E347</f>
      </c>
    </row>
    <row r="348" spans="1:8" x14ac:dyDescent="0.25">
      <c r="A348">
        <v>334</v>
      </c>
      <c r="B348">
        <f>ROUNDUP(A348/12,0)</f>
      </c>
      <c r="C348" s="3">
        <f>G347</f>
      </c>
      <c r="D348" s="3">
        <f>ROUND(C348*$B$10,2)</f>
      </c>
      <c r="E348" s="3">
        <f>MAX(0,MIN($B$8-D348,C348))</f>
      </c>
      <c r="F348" s="2"/>
      <c r="G348" s="3">
        <f>MAX(0,C348-E348-F348)</f>
      </c>
      <c r="H348" s="3">
        <f>D348+E348</f>
      </c>
    </row>
    <row r="349" spans="1:8" x14ac:dyDescent="0.25">
      <c r="A349">
        <v>335</v>
      </c>
      <c r="B349">
        <f>ROUNDUP(A349/12,0)</f>
      </c>
      <c r="C349" s="3">
        <f>G348</f>
      </c>
      <c r="D349" s="3">
        <f>ROUND(C349*$B$10,2)</f>
      </c>
      <c r="E349" s="3">
        <f>MAX(0,MIN($B$8-D349,C349))</f>
      </c>
      <c r="F349" s="2"/>
      <c r="G349" s="3">
        <f>MAX(0,C349-E349-F349)</f>
      </c>
      <c r="H349" s="3">
        <f>D349+E349</f>
      </c>
    </row>
    <row r="350" spans="1:8" x14ac:dyDescent="0.25">
      <c r="A350">
        <v>336</v>
      </c>
      <c r="B350">
        <f>ROUNDUP(A350/12,0)</f>
      </c>
      <c r="C350" s="3">
        <f>G349</f>
      </c>
      <c r="D350" s="3">
        <f>ROUND(C350*$B$10,2)</f>
      </c>
      <c r="E350" s="3">
        <f>MAX(0,MIN($B$8-D350,C350))</f>
      </c>
      <c r="F350" s="2"/>
      <c r="G350" s="3">
        <f>MAX(0,C350-E350-F350)</f>
      </c>
      <c r="H350" s="3">
        <f>D350+E350</f>
      </c>
    </row>
    <row r="351" spans="1:8" x14ac:dyDescent="0.25">
      <c r="A351">
        <v>337</v>
      </c>
      <c r="B351">
        <f>ROUNDUP(A351/12,0)</f>
      </c>
      <c r="C351" s="3">
        <f>G350</f>
      </c>
      <c r="D351" s="3">
        <f>ROUND(C351*$B$10,2)</f>
      </c>
      <c r="E351" s="3">
        <f>MAX(0,MIN($B$8-D351,C351))</f>
      </c>
      <c r="F351" s="2"/>
      <c r="G351" s="3">
        <f>MAX(0,C351-E351-F351)</f>
      </c>
      <c r="H351" s="3">
        <f>D351+E351</f>
      </c>
    </row>
    <row r="352" spans="1:8" x14ac:dyDescent="0.25">
      <c r="A352">
        <v>338</v>
      </c>
      <c r="B352">
        <f>ROUNDUP(A352/12,0)</f>
      </c>
      <c r="C352" s="3">
        <f>G351</f>
      </c>
      <c r="D352" s="3">
        <f>ROUND(C352*$B$10,2)</f>
      </c>
      <c r="E352" s="3">
        <f>MAX(0,MIN($B$8-D352,C352))</f>
      </c>
      <c r="F352" s="2"/>
      <c r="G352" s="3">
        <f>MAX(0,C352-E352-F352)</f>
      </c>
      <c r="H352" s="3">
        <f>D352+E352</f>
      </c>
    </row>
    <row r="353" spans="1:8" x14ac:dyDescent="0.25">
      <c r="A353">
        <v>339</v>
      </c>
      <c r="B353">
        <f>ROUNDUP(A353/12,0)</f>
      </c>
      <c r="C353" s="3">
        <f>G352</f>
      </c>
      <c r="D353" s="3">
        <f>ROUND(C353*$B$10,2)</f>
      </c>
      <c r="E353" s="3">
        <f>MAX(0,MIN($B$8-D353,C353))</f>
      </c>
      <c r="F353" s="2"/>
      <c r="G353" s="3">
        <f>MAX(0,C353-E353-F353)</f>
      </c>
      <c r="H353" s="3">
        <f>D353+E353</f>
      </c>
    </row>
    <row r="354" spans="1:8" x14ac:dyDescent="0.25">
      <c r="A354">
        <v>340</v>
      </c>
      <c r="B354">
        <f>ROUNDUP(A354/12,0)</f>
      </c>
      <c r="C354" s="3">
        <f>G353</f>
      </c>
      <c r="D354" s="3">
        <f>ROUND(C354*$B$10,2)</f>
      </c>
      <c r="E354" s="3">
        <f>MAX(0,MIN($B$8-D354,C354))</f>
      </c>
      <c r="F354" s="2"/>
      <c r="G354" s="3">
        <f>MAX(0,C354-E354-F354)</f>
      </c>
      <c r="H354" s="3">
        <f>D354+E354</f>
      </c>
    </row>
    <row r="355" spans="1:8" x14ac:dyDescent="0.25">
      <c r="A355">
        <v>341</v>
      </c>
      <c r="B355">
        <f>ROUNDUP(A355/12,0)</f>
      </c>
      <c r="C355" s="3">
        <f>G354</f>
      </c>
      <c r="D355" s="3">
        <f>ROUND(C355*$B$10,2)</f>
      </c>
      <c r="E355" s="3">
        <f>MAX(0,MIN($B$8-D355,C355))</f>
      </c>
      <c r="F355" s="2"/>
      <c r="G355" s="3">
        <f>MAX(0,C355-E355-F355)</f>
      </c>
      <c r="H355" s="3">
        <f>D355+E355</f>
      </c>
    </row>
    <row r="356" spans="1:8" x14ac:dyDescent="0.25">
      <c r="A356">
        <v>342</v>
      </c>
      <c r="B356">
        <f>ROUNDUP(A356/12,0)</f>
      </c>
      <c r="C356" s="3">
        <f>G355</f>
      </c>
      <c r="D356" s="3">
        <f>ROUND(C356*$B$10,2)</f>
      </c>
      <c r="E356" s="3">
        <f>MAX(0,MIN($B$8-D356,C356))</f>
      </c>
      <c r="F356" s="2"/>
      <c r="G356" s="3">
        <f>MAX(0,C356-E356-F356)</f>
      </c>
      <c r="H356" s="3">
        <f>D356+E356</f>
      </c>
    </row>
    <row r="357" spans="1:8" x14ac:dyDescent="0.25">
      <c r="A357">
        <v>343</v>
      </c>
      <c r="B357">
        <f>ROUNDUP(A357/12,0)</f>
      </c>
      <c r="C357" s="3">
        <f>G356</f>
      </c>
      <c r="D357" s="3">
        <f>ROUND(C357*$B$10,2)</f>
      </c>
      <c r="E357" s="3">
        <f>MAX(0,MIN($B$8-D357,C357))</f>
      </c>
      <c r="F357" s="2"/>
      <c r="G357" s="3">
        <f>MAX(0,C357-E357-F357)</f>
      </c>
      <c r="H357" s="3">
        <f>D357+E357</f>
      </c>
    </row>
    <row r="358" spans="1:8" x14ac:dyDescent="0.25">
      <c r="A358">
        <v>344</v>
      </c>
      <c r="B358">
        <f>ROUNDUP(A358/12,0)</f>
      </c>
      <c r="C358" s="3">
        <f>G357</f>
      </c>
      <c r="D358" s="3">
        <f>ROUND(C358*$B$10,2)</f>
      </c>
      <c r="E358" s="3">
        <f>MAX(0,MIN($B$8-D358,C358))</f>
      </c>
      <c r="F358" s="2"/>
      <c r="G358" s="3">
        <f>MAX(0,C358-E358-F358)</f>
      </c>
      <c r="H358" s="3">
        <f>D358+E358</f>
      </c>
    </row>
    <row r="359" spans="1:8" x14ac:dyDescent="0.25">
      <c r="A359">
        <v>345</v>
      </c>
      <c r="B359">
        <f>ROUNDUP(A359/12,0)</f>
      </c>
      <c r="C359" s="3">
        <f>G358</f>
      </c>
      <c r="D359" s="3">
        <f>ROUND(C359*$B$10,2)</f>
      </c>
      <c r="E359" s="3">
        <f>MAX(0,MIN($B$8-D359,C359))</f>
      </c>
      <c r="F359" s="2"/>
      <c r="G359" s="3">
        <f>MAX(0,C359-E359-F359)</f>
      </c>
      <c r="H359" s="3">
        <f>D359+E359</f>
      </c>
    </row>
    <row r="360" spans="1:8" x14ac:dyDescent="0.25">
      <c r="A360">
        <v>346</v>
      </c>
      <c r="B360">
        <f>ROUNDUP(A360/12,0)</f>
      </c>
      <c r="C360" s="3">
        <f>G359</f>
      </c>
      <c r="D360" s="3">
        <f>ROUND(C360*$B$10,2)</f>
      </c>
      <c r="E360" s="3">
        <f>MAX(0,MIN($B$8-D360,C360))</f>
      </c>
      <c r="F360" s="2"/>
      <c r="G360" s="3">
        <f>MAX(0,C360-E360-F360)</f>
      </c>
      <c r="H360" s="3">
        <f>D360+E360</f>
      </c>
    </row>
    <row r="361" spans="1:8" x14ac:dyDescent="0.25">
      <c r="A361">
        <v>347</v>
      </c>
      <c r="B361">
        <f>ROUNDUP(A361/12,0)</f>
      </c>
      <c r="C361" s="3">
        <f>G360</f>
      </c>
      <c r="D361" s="3">
        <f>ROUND(C361*$B$10,2)</f>
      </c>
      <c r="E361" s="3">
        <f>MAX(0,MIN($B$8-D361,C361))</f>
      </c>
      <c r="F361" s="2"/>
      <c r="G361" s="3">
        <f>MAX(0,C361-E361-F361)</f>
      </c>
      <c r="H361" s="3">
        <f>D361+E361</f>
      </c>
    </row>
    <row r="362" spans="1:8" x14ac:dyDescent="0.25">
      <c r="A362">
        <v>348</v>
      </c>
      <c r="B362">
        <f>ROUNDUP(A362/12,0)</f>
      </c>
      <c r="C362" s="3">
        <f>G361</f>
      </c>
      <c r="D362" s="3">
        <f>ROUND(C362*$B$10,2)</f>
      </c>
      <c r="E362" s="3">
        <f>MAX(0,MIN($B$8-D362,C362))</f>
      </c>
      <c r="F362" s="2"/>
      <c r="G362" s="3">
        <f>MAX(0,C362-E362-F362)</f>
      </c>
      <c r="H362" s="3">
        <f>D362+E362</f>
      </c>
    </row>
    <row r="363" spans="1:8" x14ac:dyDescent="0.25">
      <c r="A363">
        <v>349</v>
      </c>
      <c r="B363">
        <f>ROUNDUP(A363/12,0)</f>
      </c>
      <c r="C363" s="3">
        <f>G362</f>
      </c>
      <c r="D363" s="3">
        <f>ROUND(C363*$B$10,2)</f>
      </c>
      <c r="E363" s="3">
        <f>MAX(0,MIN($B$8-D363,C363))</f>
      </c>
      <c r="F363" s="2"/>
      <c r="G363" s="3">
        <f>MAX(0,C363-E363-F363)</f>
      </c>
      <c r="H363" s="3">
        <f>D363+E363</f>
      </c>
    </row>
    <row r="364" spans="1:8" x14ac:dyDescent="0.25">
      <c r="A364">
        <v>350</v>
      </c>
      <c r="B364">
        <f>ROUNDUP(A364/12,0)</f>
      </c>
      <c r="C364" s="3">
        <f>G363</f>
      </c>
      <c r="D364" s="3">
        <f>ROUND(C364*$B$10,2)</f>
      </c>
      <c r="E364" s="3">
        <f>MAX(0,MIN($B$8-D364,C364))</f>
      </c>
      <c r="F364" s="2"/>
      <c r="G364" s="3">
        <f>MAX(0,C364-E364-F364)</f>
      </c>
      <c r="H364" s="3">
        <f>D364+E364</f>
      </c>
    </row>
    <row r="365" spans="1:8" x14ac:dyDescent="0.25">
      <c r="A365">
        <v>351</v>
      </c>
      <c r="B365">
        <f>ROUNDUP(A365/12,0)</f>
      </c>
      <c r="C365" s="3">
        <f>G364</f>
      </c>
      <c r="D365" s="3">
        <f>ROUND(C365*$B$10,2)</f>
      </c>
      <c r="E365" s="3">
        <f>MAX(0,MIN($B$8-D365,C365))</f>
      </c>
      <c r="F365" s="2"/>
      <c r="G365" s="3">
        <f>MAX(0,C365-E365-F365)</f>
      </c>
      <c r="H365" s="3">
        <f>D365+E365</f>
      </c>
    </row>
    <row r="366" spans="1:8" x14ac:dyDescent="0.25">
      <c r="A366">
        <v>352</v>
      </c>
      <c r="B366">
        <f>ROUNDUP(A366/12,0)</f>
      </c>
      <c r="C366" s="3">
        <f>G365</f>
      </c>
      <c r="D366" s="3">
        <f>ROUND(C366*$B$10,2)</f>
      </c>
      <c r="E366" s="3">
        <f>MAX(0,MIN($B$8-D366,C366))</f>
      </c>
      <c r="F366" s="2"/>
      <c r="G366" s="3">
        <f>MAX(0,C366-E366-F366)</f>
      </c>
      <c r="H366" s="3">
        <f>D366+E366</f>
      </c>
    </row>
    <row r="367" spans="1:8" x14ac:dyDescent="0.25">
      <c r="A367">
        <v>353</v>
      </c>
      <c r="B367">
        <f>ROUNDUP(A367/12,0)</f>
      </c>
      <c r="C367" s="3">
        <f>G366</f>
      </c>
      <c r="D367" s="3">
        <f>ROUND(C367*$B$10,2)</f>
      </c>
      <c r="E367" s="3">
        <f>MAX(0,MIN($B$8-D367,C367))</f>
      </c>
      <c r="F367" s="2"/>
      <c r="G367" s="3">
        <f>MAX(0,C367-E367-F367)</f>
      </c>
      <c r="H367" s="3">
        <f>D367+E367</f>
      </c>
    </row>
    <row r="368" spans="1:8" x14ac:dyDescent="0.25">
      <c r="A368">
        <v>354</v>
      </c>
      <c r="B368">
        <f>ROUNDUP(A368/12,0)</f>
      </c>
      <c r="C368" s="3">
        <f>G367</f>
      </c>
      <c r="D368" s="3">
        <f>ROUND(C368*$B$10,2)</f>
      </c>
      <c r="E368" s="3">
        <f>MAX(0,MIN($B$8-D368,C368))</f>
      </c>
      <c r="F368" s="2"/>
      <c r="G368" s="3">
        <f>MAX(0,C368-E368-F368)</f>
      </c>
      <c r="H368" s="3">
        <f>D368+E368</f>
      </c>
    </row>
    <row r="369" spans="1:8" x14ac:dyDescent="0.25">
      <c r="A369">
        <v>355</v>
      </c>
      <c r="B369">
        <f>ROUNDUP(A369/12,0)</f>
      </c>
      <c r="C369" s="3">
        <f>G368</f>
      </c>
      <c r="D369" s="3">
        <f>ROUND(C369*$B$10,2)</f>
      </c>
      <c r="E369" s="3">
        <f>MAX(0,MIN($B$8-D369,C369))</f>
      </c>
      <c r="F369" s="2"/>
      <c r="G369" s="3">
        <f>MAX(0,C369-E369-F369)</f>
      </c>
      <c r="H369" s="3">
        <f>D369+E369</f>
      </c>
    </row>
    <row r="370" spans="1:8" x14ac:dyDescent="0.25">
      <c r="A370">
        <v>356</v>
      </c>
      <c r="B370">
        <f>ROUNDUP(A370/12,0)</f>
      </c>
      <c r="C370" s="3">
        <f>G369</f>
      </c>
      <c r="D370" s="3">
        <f>ROUND(C370*$B$10,2)</f>
      </c>
      <c r="E370" s="3">
        <f>MAX(0,MIN($B$8-D370,C370))</f>
      </c>
      <c r="F370" s="2"/>
      <c r="G370" s="3">
        <f>MAX(0,C370-E370-F370)</f>
      </c>
      <c r="H370" s="3">
        <f>D370+E370</f>
      </c>
    </row>
    <row r="371" spans="1:8" x14ac:dyDescent="0.25">
      <c r="A371">
        <v>357</v>
      </c>
      <c r="B371">
        <f>ROUNDUP(A371/12,0)</f>
      </c>
      <c r="C371" s="3">
        <f>G370</f>
      </c>
      <c r="D371" s="3">
        <f>ROUND(C371*$B$10,2)</f>
      </c>
      <c r="E371" s="3">
        <f>MAX(0,MIN($B$8-D371,C371))</f>
      </c>
      <c r="F371" s="2"/>
      <c r="G371" s="3">
        <f>MAX(0,C371-E371-F371)</f>
      </c>
      <c r="H371" s="3">
        <f>D371+E371</f>
      </c>
    </row>
    <row r="372" spans="1:8" x14ac:dyDescent="0.25">
      <c r="A372">
        <v>358</v>
      </c>
      <c r="B372">
        <f>ROUNDUP(A372/12,0)</f>
      </c>
      <c r="C372" s="3">
        <f>G371</f>
      </c>
      <c r="D372" s="3">
        <f>ROUND(C372*$B$10,2)</f>
      </c>
      <c r="E372" s="3">
        <f>MAX(0,MIN($B$8-D372,C372))</f>
      </c>
      <c r="F372" s="2"/>
      <c r="G372" s="3">
        <f>MAX(0,C372-E372-F372)</f>
      </c>
      <c r="H372" s="3">
        <f>D372+E372</f>
      </c>
    </row>
    <row r="373" spans="1:8" x14ac:dyDescent="0.25">
      <c r="A373">
        <v>359</v>
      </c>
      <c r="B373">
        <f>ROUNDUP(A373/12,0)</f>
      </c>
      <c r="C373" s="3">
        <f>G372</f>
      </c>
      <c r="D373" s="3">
        <f>ROUND(C373*$B$10,2)</f>
      </c>
      <c r="E373" s="3">
        <f>MAX(0,MIN($B$8-D373,C373))</f>
      </c>
      <c r="F373" s="2"/>
      <c r="G373" s="3">
        <f>MAX(0,C373-E373-F373)</f>
      </c>
      <c r="H373" s="3">
        <f>D373+E373</f>
      </c>
    </row>
    <row r="374" spans="1:8" x14ac:dyDescent="0.25">
      <c r="A374">
        <v>360</v>
      </c>
      <c r="B374">
        <f>ROUNDUP(A374/12,0)</f>
      </c>
      <c r="C374" s="3">
        <f>G373</f>
      </c>
      <c r="D374" s="3">
        <f>ROUND(C374*$B$10,2)</f>
      </c>
      <c r="E374" s="3">
        <f>MAX(0,MIN($B$8-D374,C374))</f>
      </c>
      <c r="F374" s="2"/>
      <c r="G374" s="3">
        <f>MAX(0,C374-E374-F374)</f>
      </c>
      <c r="H374" s="3">
        <f>D374+E374</f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3"/>
  <sheetFormatPr defaultRowHeight="15" outlineLevelRow="0" outlineLevelCol="0" x14ac:dyDescent="55"/>
  <cols>
    <col min="1" max="1" width="97" customWidth="1"/>
  </cols>
  <sheetData>
    <row r="1" spans="1:1" x14ac:dyDescent="0.25">
      <c r="A1" s="1" t="s">
        <v>29</v>
      </c>
    </row>
    <row r="3" spans="1:1" x14ac:dyDescent="0.25">
      <c r="A3" t="s">
        <v>30</v>
      </c>
    </row>
    <row r="4" spans="1:1" x14ac:dyDescent="0.25">
      <c r="A4" t="s">
        <v>31</v>
      </c>
    </row>
    <row r="5" spans="1:1" x14ac:dyDescent="0.25">
      <c r="A5" t="s">
        <v>32</v>
      </c>
    </row>
    <row r="6" spans="1:1" x14ac:dyDescent="0.25">
      <c r="A6" t="s">
        <v>33</v>
      </c>
    </row>
    <row r="7" spans="1:1" x14ac:dyDescent="0.25">
      <c r="A7" t="s">
        <v>34</v>
      </c>
    </row>
    <row r="8" spans="1:1" x14ac:dyDescent="0.25">
      <c r="A8" t="s">
        <v>35</v>
      </c>
    </row>
    <row r="9" spans="1:1" x14ac:dyDescent="0.25">
      <c r="A9" t="s">
        <v>36</v>
      </c>
    </row>
    <row r="11" spans="1:1" x14ac:dyDescent="0.25">
      <c r="A11" s="1" t="s">
        <v>37</v>
      </c>
    </row>
    <row r="12" spans="1:1" x14ac:dyDescent="0.25">
      <c r="A12" t="s">
        <v>38</v>
      </c>
    </row>
    <row r="13" spans="1:1" x14ac:dyDescent="0.25">
      <c r="A13" t="s">
        <v>39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90" customWidth="1"/>
  </cols>
  <sheetData>
    <row r="1" spans="1:1" x14ac:dyDescent="0.25">
      <c r="A1" s="12" t="s">
        <v>40</v>
      </c>
    </row>
    <row r="2" spans="1:1" x14ac:dyDescent="0.25">
      <c r="A2" s="13" t="s">
        <v>41</v>
      </c>
    </row>
    <row r="3" spans="1:1" x14ac:dyDescent="0.25">
      <c r="A3" s="13" t="s">
        <v>42</v>
      </c>
    </row>
    <row r="4" spans="1:1" x14ac:dyDescent="0.25">
      <c r="A4" s="13" t="s">
        <v>43</v>
      </c>
    </row>
    <row r="5" spans="1:1" x14ac:dyDescent="0.25">
      <c r="A5" s="13" t="s">
        <v>41</v>
      </c>
    </row>
    <row r="6" spans="1:1" x14ac:dyDescent="0.25">
      <c r="A6" s="13" t="s">
        <v>44</v>
      </c>
    </row>
    <row r="7" spans="1:1" x14ac:dyDescent="0.25">
      <c r="A7" s="1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Tilgungsplan</vt:lpstr>
      <vt:lpstr>Anleitung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Formelfalke</dc:creator>
  <dc:title>Tilgungsplan in Excel: Vorlage für dein Annuitätendarlehen</dc:title>
  <dc:subject/>
  <dc:description/>
  <cp:keywords/>
  <cp:category/>
  <cp:lastModifiedBy>Unknown</cp:lastModifiedBy>
  <dcterms:created xsi:type="dcterms:W3CDTF">2026-11-04T07:44:28Z</dcterms:created>
  <dcterms:modified xsi:type="dcterms:W3CDTF">2026-11-04T07:44:28Z</dcterms:modified>
</cp:coreProperties>
</file>