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chichtplan" state="visible" r:id="rId4"/>
    <sheet sheetId="2" name="Anleitung" state="visible" r:id="rId5"/>
    <sheet sheetId="3" name="Info" state="visible" r:id="rId6"/>
  </sheets>
  <calcPr calcId="171027"/>
</workbook>
</file>

<file path=xl/sharedStrings.xml><?xml version="1.0" encoding="utf-8"?>
<sst xmlns="http://schemas.openxmlformats.org/spreadsheetml/2006/main" count="77" uniqueCount="61">
  <si>
    <t>Schichtplan (rollierend, 3 Schichten)</t>
  </si>
  <si>
    <t>Monat</t>
  </si>
  <si>
    <t>← immer den 1. des Monats eintragen</t>
  </si>
  <si>
    <t>Zyklusbeginn</t>
  </si>
  <si>
    <t>← Tag 1 des Rhythmus für Versatz 0. Nie ändern, solange der Rhythmus läuft.</t>
  </si>
  <si>
    <t>Zykluslänge</t>
  </si>
  <si>
    <t>← zählt die Einträge im Rhythmus unten</t>
  </si>
  <si>
    <t>Std. pro Schicht</t>
  </si>
  <si>
    <t>Name</t>
  </si>
  <si>
    <t>Team</t>
  </si>
  <si>
    <t>Versatz</t>
  </si>
  <si>
    <t>F</t>
  </si>
  <si>
    <t>S</t>
  </si>
  <si>
    <t>N</t>
  </si>
  <si>
    <t>Dienste</t>
  </si>
  <si>
    <t>Stunden</t>
  </si>
  <si>
    <t>Anna Müller</t>
  </si>
  <si>
    <t>A</t>
  </si>
  <si>
    <t>Mehmet Yılmaz</t>
  </si>
  <si>
    <t>Katarzyna Nowak</t>
  </si>
  <si>
    <t>B</t>
  </si>
  <si>
    <t>Jonas Schneider</t>
  </si>
  <si>
    <t>Lea Wagner</t>
  </si>
  <si>
    <t>C</t>
  </si>
  <si>
    <t>Tim Becker</t>
  </si>
  <si>
    <t>Sofia Hoffmann</t>
  </si>
  <si>
    <t>D</t>
  </si>
  <si>
    <t>Emre Kaya</t>
  </si>
  <si>
    <t>Besetzung pro Tag</t>
  </si>
  <si>
    <t>Soll</t>
  </si>
  <si>
    <t>Frühschicht (F)</t>
  </si>
  <si>
    <t>Spätschicht (S)</t>
  </si>
  <si>
    <t>Nachtschicht (N)</t>
  </si>
  <si>
    <t>frei</t>
  </si>
  <si>
    <t>Soll erfüllt?</t>
  </si>
  <si>
    <t>Rhythmus</t>
  </si>
  <si>
    <t>Tag im Zyklus</t>
  </si>
  <si>
    <t>Schicht</t>
  </si>
  <si>
    <t>Ruhezeit zur nächsten Schicht</t>
  </si>
  <si>
    <t>Legende</t>
  </si>
  <si>
    <t>Frühschicht 06:00 bis 14:00</t>
  </si>
  <si>
    <t>Spätschicht 14:00 bis 22:00</t>
  </si>
  <si>
    <t>Nachtschicht 22:00 bis 06:00</t>
  </si>
  <si>
    <t>Ausnahmen wie Urlaub (U) oder krank (K) tippst du direkt in die Tageszelle. Damit ist die Formel dort überschrieben, für den nächsten Monat Zeile von links neu kopieren.</t>
  </si>
  <si>
    <t>So nutzt du den Schichtplan</t>
  </si>
  <si>
    <t>1. Monat in B2 eintragen (immer den 1.). Tage und Wochentage passen sich an, Februar endet am 28. oder 29.</t>
  </si>
  <si>
    <t>2. Rhythmus unten ab Zeile 26 festlegen: ein Kürzel pro Tag, bis zu 21 Tage. Die Zykluslänge in B4 zählt sich selbst.</t>
  </si>
  <si>
    <t>3. Zyklusbeginn in B3: der Tag, an dem Versatz 0 mit Tag 1 des Rhythmus anfängt. Danach nicht mehr ändern.</t>
  </si>
  <si>
    <t>4. Namen, Team und Versatz eintragen. Gleicher Versatz = gleiche Schichten. Bei 4 Teams und 8 Tagen Rhythmus: 0, 2, 4, 6.</t>
  </si>
  <si>
    <t>5. Unten zählt der Plan pro Tag, wie viele in F, S und N sind, und vergleicht mit dem Soll in Spalte C.</t>
  </si>
  <si>
    <t>6. Neuer Monat: Blatt kopieren, B2 ändern. Der Rhythmus läuft nahtlos weiter.</t>
  </si>
  <si>
    <t>Ruhezeit</t>
  </si>
  <si>
    <t>Die Spalte neben dem Rhythmus warnt bei Wechseln mit weniger als 11 Stunden Pause: Spät auf Früh, Nacht auf Früh, Nacht auf Spät.</t>
  </si>
  <si>
    <t>Ausnahmen</t>
  </si>
  <si>
    <t>Urlaub, Krankheit oder Tausch: Kürzel direkt in die Tageszelle tippen. Die Formel ist dort dann weg. Die Besetzung unten zählt trotzdem richtig.</t>
  </si>
  <si>
    <t>Schichtplan Excel: rollierender 3-Schicht-Plan für den Monat</t>
  </si>
  <si>
    <t/>
  </si>
  <si>
    <t>Kostenlose Vorlage von Formelfalke: interaktive Excel-Übungen auf Deutsch.</t>
  </si>
  <si>
    <t>Anleitung und Erklärung der Formeln: https://formelfalke.de/vorlagen/schichtplan/</t>
  </si>
  <si>
    <t>Die Vorlage ist eine Planungshilfe, kein Rechtsrat. Ruhezeiten, Nachtarbeit, Höchstarbeitszeit und Sonntagsarbeit regeln Arbeitszeitgesetz, Tarifvertrag und Betriebsvereinbarung. Bei der Einführung und Änderung von Schichtplänen hat ein Betriebsrat ein Mitbestimmungsrecht (§ 87 BetrVG).</t>
  </si>
  <si>
    <t>Microsoft Excel ist eine Marke der Microsoft Corporation. Formelfalke ist unabhängig.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</si>
</sst>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color theme="1"/>
      <family val="2"/>
      <scheme val="minor"/>
      <sz val="11"/>
      <name val="Calibri"/>
    </font>
    <font>
      <b/>
    </font>
    <font>
      <color rgb="FF666666"/>
    </font>
    <font>
      <b/>
      <color rgb="FFC0392B"/>
    </font>
    <font>
      <color rgb="FFC0392B"/>
    </font>
    <font>
      <b/>
      <sz val="14"/>
    </font>
  </fonts>
  <fills count="4">
    <fill>
      <patternFill patternType="none"/>
    </fill>
    <fill>
      <patternFill patternType="gray125"/>
    </fill>
    <fill>
      <patternFill patternType="solid">
        <fgColor rgb="FFFFF7D6"/>
      </patternFill>
    </fill>
    <fill>
      <patternFill patternType="solid">
        <fgColor rgb="FFE9E2F7"/>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164" fontId="0" fillId="2" borderId="0" xfId="0" applyNumberFormat="1" applyFill="1"/>
    <xf numFmtId="0" fontId="2" fillId="0" borderId="0" xfId="0" applyFont="1"/>
    <xf numFmtId="1" fontId="0" fillId="0" borderId="0" xfId="0" applyNumberFormat="1"/>
    <xf numFmtId="2" fontId="0" fillId="2" borderId="0" xfId="0" applyNumberFormat="1" applyFill="1"/>
    <xf numFmtId="0" fontId="1" fillId="3" borderId="0" xfId="0" applyFont="1" applyFill="1"/>
    <xf numFmtId="0" fontId="1" fillId="3" borderId="0" xfId="0" applyFont="1" applyFill="1" applyAlignment="1">
      <alignment horizontal="center" vertical="center"/>
    </xf>
    <xf numFmtId="0" fontId="0" fillId="3" borderId="0" xfId="0" applyFill="1"/>
    <xf numFmtId="0" fontId="0" fillId="3" borderId="0" xfId="0" applyFill="1" applyAlignment="1">
      <alignment horizontal="center" vertical="center"/>
    </xf>
    <xf numFmtId="0" fontId="0" fillId="2" borderId="0" xfId="0" applyFill="1"/>
    <xf numFmtId="0" fontId="0" fillId="2" borderId="0" xfId="0" applyFill="1" applyAlignment="1">
      <alignment horizontal="center" vertical="center"/>
    </xf>
    <xf numFmtId="1" fontId="0" fillId="2" borderId="0" xfId="0" applyNumberFormat="1" applyFill="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1" fontId="1" fillId="0" borderId="0" xfId="0" applyNumberFormat="1" applyFont="1" applyAlignment="1">
      <alignment horizontal="center" vertical="center"/>
    </xf>
    <xf numFmtId="2" fontId="0" fillId="0" borderId="0" xfId="0" applyNumberForma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xf numFmtId="0" fontId="5"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3"/>
  <sheetViews>
    <sheetView workbookViewId="0">
      <pane xSplit="1" ySplit="7" topLeftCell="B8" activePane="bottomRight" state="frozen"/>
      <selection pane="bottomRight"/>
    </sheetView>
  </sheetViews>
  <sheetFormatPr defaultRowHeight="15" outlineLevelRow="0" outlineLevelCol="0" x14ac:dyDescent="55"/>
  <cols>
    <col min="1" max="1" width="20" customWidth="1"/>
    <col min="2" max="2" width="7" customWidth="1"/>
    <col min="4" max="37" width="6" customWidth="1"/>
  </cols>
  <sheetData>
    <row r="1" spans="1:12" x14ac:dyDescent="0.25">
      <c r="A1" s="1" t="s">
        <v>0</v>
      </c>
      <c r="B1" s="1"/>
      <c r="C1" s="1"/>
      <c r="D1" s="1"/>
      <c r="E1" s="1"/>
      <c r="F1" s="1"/>
      <c r="G1" s="1"/>
      <c r="H1" s="1"/>
      <c r="I1" s="1"/>
      <c r="J1" s="1"/>
      <c r="K1" s="1"/>
      <c r="L1" s="1"/>
    </row>
    <row r="2" spans="1:4" x14ac:dyDescent="0.25">
      <c r="A2" s="1" t="s">
        <v>1</v>
      </c>
      <c r="B2" s="2">
        <v>46357</v>
      </c>
      <c r="D2" s="3" t="s">
        <v>2</v>
      </c>
    </row>
    <row r="3" spans="1:4" x14ac:dyDescent="0.25">
      <c r="A3" s="1" t="s">
        <v>3</v>
      </c>
      <c r="B3" s="2">
        <v>46272</v>
      </c>
      <c r="D3" s="3" t="s">
        <v>4</v>
      </c>
    </row>
    <row r="4" spans="1:4" x14ac:dyDescent="0.25">
      <c r="A4" s="1" t="s">
        <v>5</v>
      </c>
      <c r="B4" s="4">
        <f>COUNTIF(B26:B46,"?*")</f>
      </c>
      <c r="D4" s="3" t="s">
        <v>6</v>
      </c>
    </row>
    <row r="5" spans="1:2" x14ac:dyDescent="0.25">
      <c r="A5" s="1" t="s">
        <v>7</v>
      </c>
      <c r="B5" s="5">
        <v>8</v>
      </c>
    </row>
    <row r="6" spans="1:39" x14ac:dyDescent="0.25">
      <c r="A6" s="6" t="s">
        <v>8</v>
      </c>
      <c r="B6" s="7" t="s">
        <v>9</v>
      </c>
      <c r="C6" s="7" t="s">
        <v>10</v>
      </c>
      <c r="D6" s="7">
        <v>1</v>
      </c>
      <c r="E6" s="7">
        <f>IF(D6="","",IF(D6+1&gt;DAY(DATE(YEAR($B$2),MONTH($B$2)+1,0)),"",D6+1))</f>
      </c>
      <c r="F6" s="7">
        <f>IF(E6="","",IF(E6+1&gt;DAY(DATE(YEAR($B$2),MONTH($B$2)+1,0)),"",E6+1))</f>
      </c>
      <c r="G6" s="7">
        <f>IF(F6="","",IF(F6+1&gt;DAY(DATE(YEAR($B$2),MONTH($B$2)+1,0)),"",F6+1))</f>
      </c>
      <c r="H6" s="7">
        <f>IF(G6="","",IF(G6+1&gt;DAY(DATE(YEAR($B$2),MONTH($B$2)+1,0)),"",G6+1))</f>
      </c>
      <c r="I6" s="7">
        <f>IF(H6="","",IF(H6+1&gt;DAY(DATE(YEAR($B$2),MONTH($B$2)+1,0)),"",H6+1))</f>
      </c>
      <c r="J6" s="7">
        <f>IF(I6="","",IF(I6+1&gt;DAY(DATE(YEAR($B$2),MONTH($B$2)+1,0)),"",I6+1))</f>
      </c>
      <c r="K6" s="7">
        <f>IF(J6="","",IF(J6+1&gt;DAY(DATE(YEAR($B$2),MONTH($B$2)+1,0)),"",J6+1))</f>
      </c>
      <c r="L6" s="7">
        <f>IF(K6="","",IF(K6+1&gt;DAY(DATE(YEAR($B$2),MONTH($B$2)+1,0)),"",K6+1))</f>
      </c>
      <c r="M6" s="7">
        <f>IF(L6="","",IF(L6+1&gt;DAY(DATE(YEAR($B$2),MONTH($B$2)+1,0)),"",L6+1))</f>
      </c>
      <c r="N6" s="7">
        <f>IF(M6="","",IF(M6+1&gt;DAY(DATE(YEAR($B$2),MONTH($B$2)+1,0)),"",M6+1))</f>
      </c>
      <c r="O6" s="7">
        <f>IF(N6="","",IF(N6+1&gt;DAY(DATE(YEAR($B$2),MONTH($B$2)+1,0)),"",N6+1))</f>
      </c>
      <c r="P6" s="7">
        <f>IF(O6="","",IF(O6+1&gt;DAY(DATE(YEAR($B$2),MONTH($B$2)+1,0)),"",O6+1))</f>
      </c>
      <c r="Q6" s="7">
        <f>IF(P6="","",IF(P6+1&gt;DAY(DATE(YEAR($B$2),MONTH($B$2)+1,0)),"",P6+1))</f>
      </c>
      <c r="R6" s="7">
        <f>IF(Q6="","",IF(Q6+1&gt;DAY(DATE(YEAR($B$2),MONTH($B$2)+1,0)),"",Q6+1))</f>
      </c>
      <c r="S6" s="7">
        <f>IF(R6="","",IF(R6+1&gt;DAY(DATE(YEAR($B$2),MONTH($B$2)+1,0)),"",R6+1))</f>
      </c>
      <c r="T6" s="7">
        <f>IF(S6="","",IF(S6+1&gt;DAY(DATE(YEAR($B$2),MONTH($B$2)+1,0)),"",S6+1))</f>
      </c>
      <c r="U6" s="7">
        <f>IF(T6="","",IF(T6+1&gt;DAY(DATE(YEAR($B$2),MONTH($B$2)+1,0)),"",T6+1))</f>
      </c>
      <c r="V6" s="7">
        <f>IF(U6="","",IF(U6+1&gt;DAY(DATE(YEAR($B$2),MONTH($B$2)+1,0)),"",U6+1))</f>
      </c>
      <c r="W6" s="7">
        <f>IF(V6="","",IF(V6+1&gt;DAY(DATE(YEAR($B$2),MONTH($B$2)+1,0)),"",V6+1))</f>
      </c>
      <c r="X6" s="7">
        <f>IF(W6="","",IF(W6+1&gt;DAY(DATE(YEAR($B$2),MONTH($B$2)+1,0)),"",W6+1))</f>
      </c>
      <c r="Y6" s="7">
        <f>IF(X6="","",IF(X6+1&gt;DAY(DATE(YEAR($B$2),MONTH($B$2)+1,0)),"",X6+1))</f>
      </c>
      <c r="Z6" s="7">
        <f>IF(Y6="","",IF(Y6+1&gt;DAY(DATE(YEAR($B$2),MONTH($B$2)+1,0)),"",Y6+1))</f>
      </c>
      <c r="AA6" s="7">
        <f>IF(Z6="","",IF(Z6+1&gt;DAY(DATE(YEAR($B$2),MONTH($B$2)+1,0)),"",Z6+1))</f>
      </c>
      <c r="AB6" s="7">
        <f>IF(AA6="","",IF(AA6+1&gt;DAY(DATE(YEAR($B$2),MONTH($B$2)+1,0)),"",AA6+1))</f>
      </c>
      <c r="AC6" s="7">
        <f>IF(AB6="","",IF(AB6+1&gt;DAY(DATE(YEAR($B$2),MONTH($B$2)+1,0)),"",AB6+1))</f>
      </c>
      <c r="AD6" s="7">
        <f>IF(AC6="","",IF(AC6+1&gt;DAY(DATE(YEAR($B$2),MONTH($B$2)+1,0)),"",AC6+1))</f>
      </c>
      <c r="AE6" s="7">
        <f>IF(AD6="","",IF(AD6+1&gt;DAY(DATE(YEAR($B$2),MONTH($B$2)+1,0)),"",AD6+1))</f>
      </c>
      <c r="AF6" s="7">
        <f>IF(AE6="","",IF(AE6+1&gt;DAY(DATE(YEAR($B$2),MONTH($B$2)+1,0)),"",AE6+1))</f>
      </c>
      <c r="AG6" s="7">
        <f>IF(AF6="","",IF(AF6+1&gt;DAY(DATE(YEAR($B$2),MONTH($B$2)+1,0)),"",AF6+1))</f>
      </c>
      <c r="AH6" s="7">
        <f>IF(AG6="","",IF(AG6+1&gt;DAY(DATE(YEAR($B$2),MONTH($B$2)+1,0)),"",AG6+1))</f>
      </c>
      <c r="AI6" s="7" t="s">
        <v>11</v>
      </c>
      <c r="AJ6" s="7" t="s">
        <v>12</v>
      </c>
      <c r="AK6" s="7" t="s">
        <v>13</v>
      </c>
      <c r="AL6" s="7" t="s">
        <v>14</v>
      </c>
      <c r="AM6" s="7" t="s">
        <v>15</v>
      </c>
    </row>
    <row r="7" spans="1:39" x14ac:dyDescent="0.25">
      <c r="A7" s="8"/>
      <c r="B7" s="8"/>
      <c r="C7" s="8"/>
      <c r="D7" s="9">
        <f>IF(D6="","",TEXT($B$2+D6-1,"TTT"))</f>
      </c>
      <c r="E7" s="9">
        <f>IF(E6="","",TEXT($B$2+E6-1,"TTT"))</f>
      </c>
      <c r="F7" s="9">
        <f>IF(F6="","",TEXT($B$2+F6-1,"TTT"))</f>
      </c>
      <c r="G7" s="9">
        <f>IF(G6="","",TEXT($B$2+G6-1,"TTT"))</f>
      </c>
      <c r="H7" s="9">
        <f>IF(H6="","",TEXT($B$2+H6-1,"TTT"))</f>
      </c>
      <c r="I7" s="9">
        <f>IF(I6="","",TEXT($B$2+I6-1,"TTT"))</f>
      </c>
      <c r="J7" s="9">
        <f>IF(J6="","",TEXT($B$2+J6-1,"TTT"))</f>
      </c>
      <c r="K7" s="9">
        <f>IF(K6="","",TEXT($B$2+K6-1,"TTT"))</f>
      </c>
      <c r="L7" s="9">
        <f>IF(L6="","",TEXT($B$2+L6-1,"TTT"))</f>
      </c>
      <c r="M7" s="9">
        <f>IF(M6="","",TEXT($B$2+M6-1,"TTT"))</f>
      </c>
      <c r="N7" s="9">
        <f>IF(N6="","",TEXT($B$2+N6-1,"TTT"))</f>
      </c>
      <c r="O7" s="9">
        <f>IF(O6="","",TEXT($B$2+O6-1,"TTT"))</f>
      </c>
      <c r="P7" s="9">
        <f>IF(P6="","",TEXT($B$2+P6-1,"TTT"))</f>
      </c>
      <c r="Q7" s="9">
        <f>IF(Q6="","",TEXT($B$2+Q6-1,"TTT"))</f>
      </c>
      <c r="R7" s="9">
        <f>IF(R6="","",TEXT($B$2+R6-1,"TTT"))</f>
      </c>
      <c r="S7" s="9">
        <f>IF(S6="","",TEXT($B$2+S6-1,"TTT"))</f>
      </c>
      <c r="T7" s="9">
        <f>IF(T6="","",TEXT($B$2+T6-1,"TTT"))</f>
      </c>
      <c r="U7" s="9">
        <f>IF(U6="","",TEXT($B$2+U6-1,"TTT"))</f>
      </c>
      <c r="V7" s="9">
        <f>IF(V6="","",TEXT($B$2+V6-1,"TTT"))</f>
      </c>
      <c r="W7" s="9">
        <f>IF(W6="","",TEXT($B$2+W6-1,"TTT"))</f>
      </c>
      <c r="X7" s="9">
        <f>IF(X6="","",TEXT($B$2+X6-1,"TTT"))</f>
      </c>
      <c r="Y7" s="9">
        <f>IF(Y6="","",TEXT($B$2+Y6-1,"TTT"))</f>
      </c>
      <c r="Z7" s="9">
        <f>IF(Z6="","",TEXT($B$2+Z6-1,"TTT"))</f>
      </c>
      <c r="AA7" s="9">
        <f>IF(AA6="","",TEXT($B$2+AA6-1,"TTT"))</f>
      </c>
      <c r="AB7" s="9">
        <f>IF(AB6="","",TEXT($B$2+AB6-1,"TTT"))</f>
      </c>
      <c r="AC7" s="9">
        <f>IF(AC6="","",TEXT($B$2+AC6-1,"TTT"))</f>
      </c>
      <c r="AD7" s="9">
        <f>IF(AD6="","",TEXT($B$2+AD6-1,"TTT"))</f>
      </c>
      <c r="AE7" s="9">
        <f>IF(AE6="","",TEXT($B$2+AE6-1,"TTT"))</f>
      </c>
      <c r="AF7" s="9">
        <f>IF(AF6="","",TEXT($B$2+AF6-1,"TTT"))</f>
      </c>
      <c r="AG7" s="9">
        <f>IF(AG6="","",TEXT($B$2+AG6-1,"TTT"))</f>
      </c>
      <c r="AH7" s="9">
        <f>IF(AH6="","",TEXT($B$2+AH6-1,"TTT"))</f>
      </c>
      <c r="AI7" s="8"/>
      <c r="AJ7" s="8"/>
      <c r="AK7" s="8"/>
      <c r="AL7" s="8"/>
      <c r="AM7" s="8"/>
    </row>
    <row r="8" spans="1:39" x14ac:dyDescent="0.25">
      <c r="A8" s="10" t="s">
        <v>16</v>
      </c>
      <c r="B8" s="11" t="s">
        <v>17</v>
      </c>
      <c r="C8" s="12">
        <v>0</v>
      </c>
      <c r="D8" s="13">
        <f>IF(OR(D$6="",$A8=""),"",INDEX($B$26:$B$46,MOD($B$2+D$6-1-$B$3+$C8,$B$4)+1))</f>
      </c>
      <c r="E8" s="13">
        <f>IF(OR(E$6="",$A8=""),"",INDEX($B$26:$B$46,MOD($B$2+E$6-1-$B$3+$C8,$B$4)+1))</f>
      </c>
      <c r="F8" s="13">
        <f>IF(OR(F$6="",$A8=""),"",INDEX($B$26:$B$46,MOD($B$2+F$6-1-$B$3+$C8,$B$4)+1))</f>
      </c>
      <c r="G8" s="13">
        <f>IF(OR(G$6="",$A8=""),"",INDEX($B$26:$B$46,MOD($B$2+G$6-1-$B$3+$C8,$B$4)+1))</f>
      </c>
      <c r="H8" s="13">
        <f>IF(OR(H$6="",$A8=""),"",INDEX($B$26:$B$46,MOD($B$2+H$6-1-$B$3+$C8,$B$4)+1))</f>
      </c>
      <c r="I8" s="13">
        <f>IF(OR(I$6="",$A8=""),"",INDEX($B$26:$B$46,MOD($B$2+I$6-1-$B$3+$C8,$B$4)+1))</f>
      </c>
      <c r="J8" s="13">
        <f>IF(OR(J$6="",$A8=""),"",INDEX($B$26:$B$46,MOD($B$2+J$6-1-$B$3+$C8,$B$4)+1))</f>
      </c>
      <c r="K8" s="13">
        <f>IF(OR(K$6="",$A8=""),"",INDEX($B$26:$B$46,MOD($B$2+K$6-1-$B$3+$C8,$B$4)+1))</f>
      </c>
      <c r="L8" s="13">
        <f>IF(OR(L$6="",$A8=""),"",INDEX($B$26:$B$46,MOD($B$2+L$6-1-$B$3+$C8,$B$4)+1))</f>
      </c>
      <c r="M8" s="13">
        <f>IF(OR(M$6="",$A8=""),"",INDEX($B$26:$B$46,MOD($B$2+M$6-1-$B$3+$C8,$B$4)+1))</f>
      </c>
      <c r="N8" s="13">
        <f>IF(OR(N$6="",$A8=""),"",INDEX($B$26:$B$46,MOD($B$2+N$6-1-$B$3+$C8,$B$4)+1))</f>
      </c>
      <c r="O8" s="13">
        <f>IF(OR(O$6="",$A8=""),"",INDEX($B$26:$B$46,MOD($B$2+O$6-1-$B$3+$C8,$B$4)+1))</f>
      </c>
      <c r="P8" s="13">
        <f>IF(OR(P$6="",$A8=""),"",INDEX($B$26:$B$46,MOD($B$2+P$6-1-$B$3+$C8,$B$4)+1))</f>
      </c>
      <c r="Q8" s="13">
        <f>IF(OR(Q$6="",$A8=""),"",INDEX($B$26:$B$46,MOD($B$2+Q$6-1-$B$3+$C8,$B$4)+1))</f>
      </c>
      <c r="R8" s="13">
        <f>IF(OR(R$6="",$A8=""),"",INDEX($B$26:$B$46,MOD($B$2+R$6-1-$B$3+$C8,$B$4)+1))</f>
      </c>
      <c r="S8" s="13">
        <f>IF(OR(S$6="",$A8=""),"",INDEX($B$26:$B$46,MOD($B$2+S$6-1-$B$3+$C8,$B$4)+1))</f>
      </c>
      <c r="T8" s="13">
        <f>IF(OR(T$6="",$A8=""),"",INDEX($B$26:$B$46,MOD($B$2+T$6-1-$B$3+$C8,$B$4)+1))</f>
      </c>
      <c r="U8" s="13">
        <f>IF(OR(U$6="",$A8=""),"",INDEX($B$26:$B$46,MOD($B$2+U$6-1-$B$3+$C8,$B$4)+1))</f>
      </c>
      <c r="V8" s="13">
        <f>IF(OR(V$6="",$A8=""),"",INDEX($B$26:$B$46,MOD($B$2+V$6-1-$B$3+$C8,$B$4)+1))</f>
      </c>
      <c r="W8" s="13">
        <f>IF(OR(W$6="",$A8=""),"",INDEX($B$26:$B$46,MOD($B$2+W$6-1-$B$3+$C8,$B$4)+1))</f>
      </c>
      <c r="X8" s="13">
        <f>IF(OR(X$6="",$A8=""),"",INDEX($B$26:$B$46,MOD($B$2+X$6-1-$B$3+$C8,$B$4)+1))</f>
      </c>
      <c r="Y8" s="13">
        <f>IF(OR(Y$6="",$A8=""),"",INDEX($B$26:$B$46,MOD($B$2+Y$6-1-$B$3+$C8,$B$4)+1))</f>
      </c>
      <c r="Z8" s="13">
        <f>IF(OR(Z$6="",$A8=""),"",INDEX($B$26:$B$46,MOD($B$2+Z$6-1-$B$3+$C8,$B$4)+1))</f>
      </c>
      <c r="AA8" s="13">
        <f>IF(OR(AA$6="",$A8=""),"",INDEX($B$26:$B$46,MOD($B$2+AA$6-1-$B$3+$C8,$B$4)+1))</f>
      </c>
      <c r="AB8" s="13">
        <f>IF(OR(AB$6="",$A8=""),"",INDEX($B$26:$B$46,MOD($B$2+AB$6-1-$B$3+$C8,$B$4)+1))</f>
      </c>
      <c r="AC8" s="13">
        <f>IF(OR(AC$6="",$A8=""),"",INDEX($B$26:$B$46,MOD($B$2+AC$6-1-$B$3+$C8,$B$4)+1))</f>
      </c>
      <c r="AD8" s="13">
        <f>IF(OR(AD$6="",$A8=""),"",INDEX($B$26:$B$46,MOD($B$2+AD$6-1-$B$3+$C8,$B$4)+1))</f>
      </c>
      <c r="AE8" s="13">
        <f>IF(OR(AE$6="",$A8=""),"",INDEX($B$26:$B$46,MOD($B$2+AE$6-1-$B$3+$C8,$B$4)+1))</f>
      </c>
      <c r="AF8" s="13">
        <f>IF(OR(AF$6="",$A8=""),"",INDEX($B$26:$B$46,MOD($B$2+AF$6-1-$B$3+$C8,$B$4)+1))</f>
      </c>
      <c r="AG8" s="13">
        <f>IF(OR(AG$6="",$A8=""),"",INDEX($B$26:$B$46,MOD($B$2+AG$6-1-$B$3+$C8,$B$4)+1))</f>
      </c>
      <c r="AH8" s="13">
        <f>IF(OR(AH$6="",$A8=""),"",INDEX($B$26:$B$46,MOD($B$2+AH$6-1-$B$3+$C8,$B$4)+1))</f>
      </c>
      <c r="AI8" s="14">
        <f>COUNTIF(D8:AH8,"F")</f>
      </c>
      <c r="AJ8" s="14">
        <f>COUNTIF(D8:AH8,"S")</f>
      </c>
      <c r="AK8" s="14">
        <f>COUNTIF(D8:AH8,"N")</f>
      </c>
      <c r="AL8" s="15">
        <f>AI8+AJ8+AK8</f>
      </c>
      <c r="AM8" s="16">
        <f>AL8*$B$5</f>
      </c>
    </row>
    <row r="9" spans="1:39" x14ac:dyDescent="0.25">
      <c r="A9" s="10" t="s">
        <v>18</v>
      </c>
      <c r="B9" s="11" t="s">
        <v>17</v>
      </c>
      <c r="C9" s="12">
        <v>0</v>
      </c>
      <c r="D9" s="13">
        <f>IF(OR(D$6="",$A9=""),"",INDEX($B$26:$B$46,MOD($B$2+D$6-1-$B$3+$C9,$B$4)+1))</f>
      </c>
      <c r="E9" s="13">
        <f>IF(OR(E$6="",$A9=""),"",INDEX($B$26:$B$46,MOD($B$2+E$6-1-$B$3+$C9,$B$4)+1))</f>
      </c>
      <c r="F9" s="13">
        <f>IF(OR(F$6="",$A9=""),"",INDEX($B$26:$B$46,MOD($B$2+F$6-1-$B$3+$C9,$B$4)+1))</f>
      </c>
      <c r="G9" s="13">
        <f>IF(OR(G$6="",$A9=""),"",INDEX($B$26:$B$46,MOD($B$2+G$6-1-$B$3+$C9,$B$4)+1))</f>
      </c>
      <c r="H9" s="13">
        <f>IF(OR(H$6="",$A9=""),"",INDEX($B$26:$B$46,MOD($B$2+H$6-1-$B$3+$C9,$B$4)+1))</f>
      </c>
      <c r="I9" s="13">
        <f>IF(OR(I$6="",$A9=""),"",INDEX($B$26:$B$46,MOD($B$2+I$6-1-$B$3+$C9,$B$4)+1))</f>
      </c>
      <c r="J9" s="13">
        <f>IF(OR(J$6="",$A9=""),"",INDEX($B$26:$B$46,MOD($B$2+J$6-1-$B$3+$C9,$B$4)+1))</f>
      </c>
      <c r="K9" s="13">
        <f>IF(OR(K$6="",$A9=""),"",INDEX($B$26:$B$46,MOD($B$2+K$6-1-$B$3+$C9,$B$4)+1))</f>
      </c>
      <c r="L9" s="13">
        <f>IF(OR(L$6="",$A9=""),"",INDEX($B$26:$B$46,MOD($B$2+L$6-1-$B$3+$C9,$B$4)+1))</f>
      </c>
      <c r="M9" s="13">
        <f>IF(OR(M$6="",$A9=""),"",INDEX($B$26:$B$46,MOD($B$2+M$6-1-$B$3+$C9,$B$4)+1))</f>
      </c>
      <c r="N9" s="13">
        <f>IF(OR(N$6="",$A9=""),"",INDEX($B$26:$B$46,MOD($B$2+N$6-1-$B$3+$C9,$B$4)+1))</f>
      </c>
      <c r="O9" s="13">
        <f>IF(OR(O$6="",$A9=""),"",INDEX($B$26:$B$46,MOD($B$2+O$6-1-$B$3+$C9,$B$4)+1))</f>
      </c>
      <c r="P9" s="13">
        <f>IF(OR(P$6="",$A9=""),"",INDEX($B$26:$B$46,MOD($B$2+P$6-1-$B$3+$C9,$B$4)+1))</f>
      </c>
      <c r="Q9" s="13">
        <f>IF(OR(Q$6="",$A9=""),"",INDEX($B$26:$B$46,MOD($B$2+Q$6-1-$B$3+$C9,$B$4)+1))</f>
      </c>
      <c r="R9" s="13">
        <f>IF(OR(R$6="",$A9=""),"",INDEX($B$26:$B$46,MOD($B$2+R$6-1-$B$3+$C9,$B$4)+1))</f>
      </c>
      <c r="S9" s="13">
        <f>IF(OR(S$6="",$A9=""),"",INDEX($B$26:$B$46,MOD($B$2+S$6-1-$B$3+$C9,$B$4)+1))</f>
      </c>
      <c r="T9" s="13">
        <f>IF(OR(T$6="",$A9=""),"",INDEX($B$26:$B$46,MOD($B$2+T$6-1-$B$3+$C9,$B$4)+1))</f>
      </c>
      <c r="U9" s="13">
        <f>IF(OR(U$6="",$A9=""),"",INDEX($B$26:$B$46,MOD($B$2+U$6-1-$B$3+$C9,$B$4)+1))</f>
      </c>
      <c r="V9" s="13">
        <f>IF(OR(V$6="",$A9=""),"",INDEX($B$26:$B$46,MOD($B$2+V$6-1-$B$3+$C9,$B$4)+1))</f>
      </c>
      <c r="W9" s="13">
        <f>IF(OR(W$6="",$A9=""),"",INDEX($B$26:$B$46,MOD($B$2+W$6-1-$B$3+$C9,$B$4)+1))</f>
      </c>
      <c r="X9" s="13">
        <f>IF(OR(X$6="",$A9=""),"",INDEX($B$26:$B$46,MOD($B$2+X$6-1-$B$3+$C9,$B$4)+1))</f>
      </c>
      <c r="Y9" s="13">
        <f>IF(OR(Y$6="",$A9=""),"",INDEX($B$26:$B$46,MOD($B$2+Y$6-1-$B$3+$C9,$B$4)+1))</f>
      </c>
      <c r="Z9" s="13">
        <f>IF(OR(Z$6="",$A9=""),"",INDEX($B$26:$B$46,MOD($B$2+Z$6-1-$B$3+$C9,$B$4)+1))</f>
      </c>
      <c r="AA9" s="13">
        <f>IF(OR(AA$6="",$A9=""),"",INDEX($B$26:$B$46,MOD($B$2+AA$6-1-$B$3+$C9,$B$4)+1))</f>
      </c>
      <c r="AB9" s="13">
        <f>IF(OR(AB$6="",$A9=""),"",INDEX($B$26:$B$46,MOD($B$2+AB$6-1-$B$3+$C9,$B$4)+1))</f>
      </c>
      <c r="AC9" s="13">
        <f>IF(OR(AC$6="",$A9=""),"",INDEX($B$26:$B$46,MOD($B$2+AC$6-1-$B$3+$C9,$B$4)+1))</f>
      </c>
      <c r="AD9" s="13">
        <f>IF(OR(AD$6="",$A9=""),"",INDEX($B$26:$B$46,MOD($B$2+AD$6-1-$B$3+$C9,$B$4)+1))</f>
      </c>
      <c r="AE9" s="13">
        <f>IF(OR(AE$6="",$A9=""),"",INDEX($B$26:$B$46,MOD($B$2+AE$6-1-$B$3+$C9,$B$4)+1))</f>
      </c>
      <c r="AF9" s="13">
        <f>IF(OR(AF$6="",$A9=""),"",INDEX($B$26:$B$46,MOD($B$2+AF$6-1-$B$3+$C9,$B$4)+1))</f>
      </c>
      <c r="AG9" s="13">
        <f>IF(OR(AG$6="",$A9=""),"",INDEX($B$26:$B$46,MOD($B$2+AG$6-1-$B$3+$C9,$B$4)+1))</f>
      </c>
      <c r="AH9" s="13">
        <f>IF(OR(AH$6="",$A9=""),"",INDEX($B$26:$B$46,MOD($B$2+AH$6-1-$B$3+$C9,$B$4)+1))</f>
      </c>
      <c r="AI9" s="14">
        <f>COUNTIF(D9:AH9,"F")</f>
      </c>
      <c r="AJ9" s="14">
        <f>COUNTIF(D9:AH9,"S")</f>
      </c>
      <c r="AK9" s="14">
        <f>COUNTIF(D9:AH9,"N")</f>
      </c>
      <c r="AL9" s="15">
        <f>AI9+AJ9+AK9</f>
      </c>
      <c r="AM9" s="16">
        <f>AL9*$B$5</f>
      </c>
    </row>
    <row r="10" spans="1:39" x14ac:dyDescent="0.25">
      <c r="A10" s="10" t="s">
        <v>19</v>
      </c>
      <c r="B10" s="11" t="s">
        <v>20</v>
      </c>
      <c r="C10" s="12">
        <v>2</v>
      </c>
      <c r="D10" s="13">
        <f>IF(OR(D$6="",$A10=""),"",INDEX($B$26:$B$46,MOD($B$2+D$6-1-$B$3+$C10,$B$4)+1))</f>
      </c>
      <c r="E10" s="13">
        <f>IF(OR(E$6="",$A10=""),"",INDEX($B$26:$B$46,MOD($B$2+E$6-1-$B$3+$C10,$B$4)+1))</f>
      </c>
      <c r="F10" s="13">
        <f>IF(OR(F$6="",$A10=""),"",INDEX($B$26:$B$46,MOD($B$2+F$6-1-$B$3+$C10,$B$4)+1))</f>
      </c>
      <c r="G10" s="13">
        <f>IF(OR(G$6="",$A10=""),"",INDEX($B$26:$B$46,MOD($B$2+G$6-1-$B$3+$C10,$B$4)+1))</f>
      </c>
      <c r="H10" s="13">
        <f>IF(OR(H$6="",$A10=""),"",INDEX($B$26:$B$46,MOD($B$2+H$6-1-$B$3+$C10,$B$4)+1))</f>
      </c>
      <c r="I10" s="13">
        <f>IF(OR(I$6="",$A10=""),"",INDEX($B$26:$B$46,MOD($B$2+I$6-1-$B$3+$C10,$B$4)+1))</f>
      </c>
      <c r="J10" s="13">
        <f>IF(OR(J$6="",$A10=""),"",INDEX($B$26:$B$46,MOD($B$2+J$6-1-$B$3+$C10,$B$4)+1))</f>
      </c>
      <c r="K10" s="13">
        <f>IF(OR(K$6="",$A10=""),"",INDEX($B$26:$B$46,MOD($B$2+K$6-1-$B$3+$C10,$B$4)+1))</f>
      </c>
      <c r="L10" s="13">
        <f>IF(OR(L$6="",$A10=""),"",INDEX($B$26:$B$46,MOD($B$2+L$6-1-$B$3+$C10,$B$4)+1))</f>
      </c>
      <c r="M10" s="13">
        <f>IF(OR(M$6="",$A10=""),"",INDEX($B$26:$B$46,MOD($B$2+M$6-1-$B$3+$C10,$B$4)+1))</f>
      </c>
      <c r="N10" s="13">
        <f>IF(OR(N$6="",$A10=""),"",INDEX($B$26:$B$46,MOD($B$2+N$6-1-$B$3+$C10,$B$4)+1))</f>
      </c>
      <c r="O10" s="13">
        <f>IF(OR(O$6="",$A10=""),"",INDEX($B$26:$B$46,MOD($B$2+O$6-1-$B$3+$C10,$B$4)+1))</f>
      </c>
      <c r="P10" s="13">
        <f>IF(OR(P$6="",$A10=""),"",INDEX($B$26:$B$46,MOD($B$2+P$6-1-$B$3+$C10,$B$4)+1))</f>
      </c>
      <c r="Q10" s="13">
        <f>IF(OR(Q$6="",$A10=""),"",INDEX($B$26:$B$46,MOD($B$2+Q$6-1-$B$3+$C10,$B$4)+1))</f>
      </c>
      <c r="R10" s="13">
        <f>IF(OR(R$6="",$A10=""),"",INDEX($B$26:$B$46,MOD($B$2+R$6-1-$B$3+$C10,$B$4)+1))</f>
      </c>
      <c r="S10" s="13">
        <f>IF(OR(S$6="",$A10=""),"",INDEX($B$26:$B$46,MOD($B$2+S$6-1-$B$3+$C10,$B$4)+1))</f>
      </c>
      <c r="T10" s="13">
        <f>IF(OR(T$6="",$A10=""),"",INDEX($B$26:$B$46,MOD($B$2+T$6-1-$B$3+$C10,$B$4)+1))</f>
      </c>
      <c r="U10" s="13">
        <f>IF(OR(U$6="",$A10=""),"",INDEX($B$26:$B$46,MOD($B$2+U$6-1-$B$3+$C10,$B$4)+1))</f>
      </c>
      <c r="V10" s="13">
        <f>IF(OR(V$6="",$A10=""),"",INDEX($B$26:$B$46,MOD($B$2+V$6-1-$B$3+$C10,$B$4)+1))</f>
      </c>
      <c r="W10" s="13">
        <f>IF(OR(W$6="",$A10=""),"",INDEX($B$26:$B$46,MOD($B$2+W$6-1-$B$3+$C10,$B$4)+1))</f>
      </c>
      <c r="X10" s="13">
        <f>IF(OR(X$6="",$A10=""),"",INDEX($B$26:$B$46,MOD($B$2+X$6-1-$B$3+$C10,$B$4)+1))</f>
      </c>
      <c r="Y10" s="13">
        <f>IF(OR(Y$6="",$A10=""),"",INDEX($B$26:$B$46,MOD($B$2+Y$6-1-$B$3+$C10,$B$4)+1))</f>
      </c>
      <c r="Z10" s="13">
        <f>IF(OR(Z$6="",$A10=""),"",INDEX($B$26:$B$46,MOD($B$2+Z$6-1-$B$3+$C10,$B$4)+1))</f>
      </c>
      <c r="AA10" s="13">
        <f>IF(OR(AA$6="",$A10=""),"",INDEX($B$26:$B$46,MOD($B$2+AA$6-1-$B$3+$C10,$B$4)+1))</f>
      </c>
      <c r="AB10" s="13">
        <f>IF(OR(AB$6="",$A10=""),"",INDEX($B$26:$B$46,MOD($B$2+AB$6-1-$B$3+$C10,$B$4)+1))</f>
      </c>
      <c r="AC10" s="13">
        <f>IF(OR(AC$6="",$A10=""),"",INDEX($B$26:$B$46,MOD($B$2+AC$6-1-$B$3+$C10,$B$4)+1))</f>
      </c>
      <c r="AD10" s="13">
        <f>IF(OR(AD$6="",$A10=""),"",INDEX($B$26:$B$46,MOD($B$2+AD$6-1-$B$3+$C10,$B$4)+1))</f>
      </c>
      <c r="AE10" s="13">
        <f>IF(OR(AE$6="",$A10=""),"",INDEX($B$26:$B$46,MOD($B$2+AE$6-1-$B$3+$C10,$B$4)+1))</f>
      </c>
      <c r="AF10" s="13">
        <f>IF(OR(AF$6="",$A10=""),"",INDEX($B$26:$B$46,MOD($B$2+AF$6-1-$B$3+$C10,$B$4)+1))</f>
      </c>
      <c r="AG10" s="13">
        <f>IF(OR(AG$6="",$A10=""),"",INDEX($B$26:$B$46,MOD($B$2+AG$6-1-$B$3+$C10,$B$4)+1))</f>
      </c>
      <c r="AH10" s="13">
        <f>IF(OR(AH$6="",$A10=""),"",INDEX($B$26:$B$46,MOD($B$2+AH$6-1-$B$3+$C10,$B$4)+1))</f>
      </c>
      <c r="AI10" s="14">
        <f>COUNTIF(D10:AH10,"F")</f>
      </c>
      <c r="AJ10" s="14">
        <f>COUNTIF(D10:AH10,"S")</f>
      </c>
      <c r="AK10" s="14">
        <f>COUNTIF(D10:AH10,"N")</f>
      </c>
      <c r="AL10" s="15">
        <f>AI10+AJ10+AK10</f>
      </c>
      <c r="AM10" s="16">
        <f>AL10*$B$5</f>
      </c>
    </row>
    <row r="11" spans="1:39" x14ac:dyDescent="0.25">
      <c r="A11" s="10" t="s">
        <v>21</v>
      </c>
      <c r="B11" s="11" t="s">
        <v>20</v>
      </c>
      <c r="C11" s="12">
        <v>2</v>
      </c>
      <c r="D11" s="13">
        <f>IF(OR(D$6="",$A11=""),"",INDEX($B$26:$B$46,MOD($B$2+D$6-1-$B$3+$C11,$B$4)+1))</f>
      </c>
      <c r="E11" s="13">
        <f>IF(OR(E$6="",$A11=""),"",INDEX($B$26:$B$46,MOD($B$2+E$6-1-$B$3+$C11,$B$4)+1))</f>
      </c>
      <c r="F11" s="13">
        <f>IF(OR(F$6="",$A11=""),"",INDEX($B$26:$B$46,MOD($B$2+F$6-1-$B$3+$C11,$B$4)+1))</f>
      </c>
      <c r="G11" s="13">
        <f>IF(OR(G$6="",$A11=""),"",INDEX($B$26:$B$46,MOD($B$2+G$6-1-$B$3+$C11,$B$4)+1))</f>
      </c>
      <c r="H11" s="13">
        <f>IF(OR(H$6="",$A11=""),"",INDEX($B$26:$B$46,MOD($B$2+H$6-1-$B$3+$C11,$B$4)+1))</f>
      </c>
      <c r="I11" s="13">
        <f>IF(OR(I$6="",$A11=""),"",INDEX($B$26:$B$46,MOD($B$2+I$6-1-$B$3+$C11,$B$4)+1))</f>
      </c>
      <c r="J11" s="13">
        <f>IF(OR(J$6="",$A11=""),"",INDEX($B$26:$B$46,MOD($B$2+J$6-1-$B$3+$C11,$B$4)+1))</f>
      </c>
      <c r="K11" s="13">
        <f>IF(OR(K$6="",$A11=""),"",INDEX($B$26:$B$46,MOD($B$2+K$6-1-$B$3+$C11,$B$4)+1))</f>
      </c>
      <c r="L11" s="13">
        <f>IF(OR(L$6="",$A11=""),"",INDEX($B$26:$B$46,MOD($B$2+L$6-1-$B$3+$C11,$B$4)+1))</f>
      </c>
      <c r="M11" s="13">
        <f>IF(OR(M$6="",$A11=""),"",INDEX($B$26:$B$46,MOD($B$2+M$6-1-$B$3+$C11,$B$4)+1))</f>
      </c>
      <c r="N11" s="13">
        <f>IF(OR(N$6="",$A11=""),"",INDEX($B$26:$B$46,MOD($B$2+N$6-1-$B$3+$C11,$B$4)+1))</f>
      </c>
      <c r="O11" s="13">
        <f>IF(OR(O$6="",$A11=""),"",INDEX($B$26:$B$46,MOD($B$2+O$6-1-$B$3+$C11,$B$4)+1))</f>
      </c>
      <c r="P11" s="13">
        <f>IF(OR(P$6="",$A11=""),"",INDEX($B$26:$B$46,MOD($B$2+P$6-1-$B$3+$C11,$B$4)+1))</f>
      </c>
      <c r="Q11" s="13">
        <f>IF(OR(Q$6="",$A11=""),"",INDEX($B$26:$B$46,MOD($B$2+Q$6-1-$B$3+$C11,$B$4)+1))</f>
      </c>
      <c r="R11" s="13">
        <f>IF(OR(R$6="",$A11=""),"",INDEX($B$26:$B$46,MOD($B$2+R$6-1-$B$3+$C11,$B$4)+1))</f>
      </c>
      <c r="S11" s="13">
        <f>IF(OR(S$6="",$A11=""),"",INDEX($B$26:$B$46,MOD($B$2+S$6-1-$B$3+$C11,$B$4)+1))</f>
      </c>
      <c r="T11" s="13">
        <f>IF(OR(T$6="",$A11=""),"",INDEX($B$26:$B$46,MOD($B$2+T$6-1-$B$3+$C11,$B$4)+1))</f>
      </c>
      <c r="U11" s="13">
        <f>IF(OR(U$6="",$A11=""),"",INDEX($B$26:$B$46,MOD($B$2+U$6-1-$B$3+$C11,$B$4)+1))</f>
      </c>
      <c r="V11" s="13">
        <f>IF(OR(V$6="",$A11=""),"",INDEX($B$26:$B$46,MOD($B$2+V$6-1-$B$3+$C11,$B$4)+1))</f>
      </c>
      <c r="W11" s="13">
        <f>IF(OR(W$6="",$A11=""),"",INDEX($B$26:$B$46,MOD($B$2+W$6-1-$B$3+$C11,$B$4)+1))</f>
      </c>
      <c r="X11" s="13">
        <f>IF(OR(X$6="",$A11=""),"",INDEX($B$26:$B$46,MOD($B$2+X$6-1-$B$3+$C11,$B$4)+1))</f>
      </c>
      <c r="Y11" s="13">
        <f>IF(OR(Y$6="",$A11=""),"",INDEX($B$26:$B$46,MOD($B$2+Y$6-1-$B$3+$C11,$B$4)+1))</f>
      </c>
      <c r="Z11" s="13">
        <f>IF(OR(Z$6="",$A11=""),"",INDEX($B$26:$B$46,MOD($B$2+Z$6-1-$B$3+$C11,$B$4)+1))</f>
      </c>
      <c r="AA11" s="13">
        <f>IF(OR(AA$6="",$A11=""),"",INDEX($B$26:$B$46,MOD($B$2+AA$6-1-$B$3+$C11,$B$4)+1))</f>
      </c>
      <c r="AB11" s="13">
        <f>IF(OR(AB$6="",$A11=""),"",INDEX($B$26:$B$46,MOD($B$2+AB$6-1-$B$3+$C11,$B$4)+1))</f>
      </c>
      <c r="AC11" s="13">
        <f>IF(OR(AC$6="",$A11=""),"",INDEX($B$26:$B$46,MOD($B$2+AC$6-1-$B$3+$C11,$B$4)+1))</f>
      </c>
      <c r="AD11" s="13">
        <f>IF(OR(AD$6="",$A11=""),"",INDEX($B$26:$B$46,MOD($B$2+AD$6-1-$B$3+$C11,$B$4)+1))</f>
      </c>
      <c r="AE11" s="13">
        <f>IF(OR(AE$6="",$A11=""),"",INDEX($B$26:$B$46,MOD($B$2+AE$6-1-$B$3+$C11,$B$4)+1))</f>
      </c>
      <c r="AF11" s="13">
        <f>IF(OR(AF$6="",$A11=""),"",INDEX($B$26:$B$46,MOD($B$2+AF$6-1-$B$3+$C11,$B$4)+1))</f>
      </c>
      <c r="AG11" s="13">
        <f>IF(OR(AG$6="",$A11=""),"",INDEX($B$26:$B$46,MOD($B$2+AG$6-1-$B$3+$C11,$B$4)+1))</f>
      </c>
      <c r="AH11" s="13">
        <f>IF(OR(AH$6="",$A11=""),"",INDEX($B$26:$B$46,MOD($B$2+AH$6-1-$B$3+$C11,$B$4)+1))</f>
      </c>
      <c r="AI11" s="14">
        <f>COUNTIF(D11:AH11,"F")</f>
      </c>
      <c r="AJ11" s="14">
        <f>COUNTIF(D11:AH11,"S")</f>
      </c>
      <c r="AK11" s="14">
        <f>COUNTIF(D11:AH11,"N")</f>
      </c>
      <c r="AL11" s="15">
        <f>AI11+AJ11+AK11</f>
      </c>
      <c r="AM11" s="16">
        <f>AL11*$B$5</f>
      </c>
    </row>
    <row r="12" spans="1:39" x14ac:dyDescent="0.25">
      <c r="A12" s="10" t="s">
        <v>22</v>
      </c>
      <c r="B12" s="11" t="s">
        <v>23</v>
      </c>
      <c r="C12" s="12">
        <v>4</v>
      </c>
      <c r="D12" s="13">
        <f>IF(OR(D$6="",$A12=""),"",INDEX($B$26:$B$46,MOD($B$2+D$6-1-$B$3+$C12,$B$4)+1))</f>
      </c>
      <c r="E12" s="13">
        <f>IF(OR(E$6="",$A12=""),"",INDEX($B$26:$B$46,MOD($B$2+E$6-1-$B$3+$C12,$B$4)+1))</f>
      </c>
      <c r="F12" s="13">
        <f>IF(OR(F$6="",$A12=""),"",INDEX($B$26:$B$46,MOD($B$2+F$6-1-$B$3+$C12,$B$4)+1))</f>
      </c>
      <c r="G12" s="13">
        <f>IF(OR(G$6="",$A12=""),"",INDEX($B$26:$B$46,MOD($B$2+G$6-1-$B$3+$C12,$B$4)+1))</f>
      </c>
      <c r="H12" s="13">
        <f>IF(OR(H$6="",$A12=""),"",INDEX($B$26:$B$46,MOD($B$2+H$6-1-$B$3+$C12,$B$4)+1))</f>
      </c>
      <c r="I12" s="13">
        <f>IF(OR(I$6="",$A12=""),"",INDEX($B$26:$B$46,MOD($B$2+I$6-1-$B$3+$C12,$B$4)+1))</f>
      </c>
      <c r="J12" s="13">
        <f>IF(OR(J$6="",$A12=""),"",INDEX($B$26:$B$46,MOD($B$2+J$6-1-$B$3+$C12,$B$4)+1))</f>
      </c>
      <c r="K12" s="13">
        <f>IF(OR(K$6="",$A12=""),"",INDEX($B$26:$B$46,MOD($B$2+K$6-1-$B$3+$C12,$B$4)+1))</f>
      </c>
      <c r="L12" s="13">
        <f>IF(OR(L$6="",$A12=""),"",INDEX($B$26:$B$46,MOD($B$2+L$6-1-$B$3+$C12,$B$4)+1))</f>
      </c>
      <c r="M12" s="13">
        <f>IF(OR(M$6="",$A12=""),"",INDEX($B$26:$B$46,MOD($B$2+M$6-1-$B$3+$C12,$B$4)+1))</f>
      </c>
      <c r="N12" s="13">
        <f>IF(OR(N$6="",$A12=""),"",INDEX($B$26:$B$46,MOD($B$2+N$6-1-$B$3+$C12,$B$4)+1))</f>
      </c>
      <c r="O12" s="13">
        <f>IF(OR(O$6="",$A12=""),"",INDEX($B$26:$B$46,MOD($B$2+O$6-1-$B$3+$C12,$B$4)+1))</f>
      </c>
      <c r="P12" s="13">
        <f>IF(OR(P$6="",$A12=""),"",INDEX($B$26:$B$46,MOD($B$2+P$6-1-$B$3+$C12,$B$4)+1))</f>
      </c>
      <c r="Q12" s="13">
        <f>IF(OR(Q$6="",$A12=""),"",INDEX($B$26:$B$46,MOD($B$2+Q$6-1-$B$3+$C12,$B$4)+1))</f>
      </c>
      <c r="R12" s="13">
        <f>IF(OR(R$6="",$A12=""),"",INDEX($B$26:$B$46,MOD($B$2+R$6-1-$B$3+$C12,$B$4)+1))</f>
      </c>
      <c r="S12" s="13">
        <f>IF(OR(S$6="",$A12=""),"",INDEX($B$26:$B$46,MOD($B$2+S$6-1-$B$3+$C12,$B$4)+1))</f>
      </c>
      <c r="T12" s="13">
        <f>IF(OR(T$6="",$A12=""),"",INDEX($B$26:$B$46,MOD($B$2+T$6-1-$B$3+$C12,$B$4)+1))</f>
      </c>
      <c r="U12" s="13">
        <f>IF(OR(U$6="",$A12=""),"",INDEX($B$26:$B$46,MOD($B$2+U$6-1-$B$3+$C12,$B$4)+1))</f>
      </c>
      <c r="V12" s="13">
        <f>IF(OR(V$6="",$A12=""),"",INDEX($B$26:$B$46,MOD($B$2+V$6-1-$B$3+$C12,$B$4)+1))</f>
      </c>
      <c r="W12" s="13">
        <f>IF(OR(W$6="",$A12=""),"",INDEX($B$26:$B$46,MOD($B$2+W$6-1-$B$3+$C12,$B$4)+1))</f>
      </c>
      <c r="X12" s="13">
        <f>IF(OR(X$6="",$A12=""),"",INDEX($B$26:$B$46,MOD($B$2+X$6-1-$B$3+$C12,$B$4)+1))</f>
      </c>
      <c r="Y12" s="13">
        <f>IF(OR(Y$6="",$A12=""),"",INDEX($B$26:$B$46,MOD($B$2+Y$6-1-$B$3+$C12,$B$4)+1))</f>
      </c>
      <c r="Z12" s="13">
        <f>IF(OR(Z$6="",$A12=""),"",INDEX($B$26:$B$46,MOD($B$2+Z$6-1-$B$3+$C12,$B$4)+1))</f>
      </c>
      <c r="AA12" s="13">
        <f>IF(OR(AA$6="",$A12=""),"",INDEX($B$26:$B$46,MOD($B$2+AA$6-1-$B$3+$C12,$B$4)+1))</f>
      </c>
      <c r="AB12" s="13">
        <f>IF(OR(AB$6="",$A12=""),"",INDEX($B$26:$B$46,MOD($B$2+AB$6-1-$B$3+$C12,$B$4)+1))</f>
      </c>
      <c r="AC12" s="13">
        <f>IF(OR(AC$6="",$A12=""),"",INDEX($B$26:$B$46,MOD($B$2+AC$6-1-$B$3+$C12,$B$4)+1))</f>
      </c>
      <c r="AD12" s="13">
        <f>IF(OR(AD$6="",$A12=""),"",INDEX($B$26:$B$46,MOD($B$2+AD$6-1-$B$3+$C12,$B$4)+1))</f>
      </c>
      <c r="AE12" s="13">
        <f>IF(OR(AE$6="",$A12=""),"",INDEX($B$26:$B$46,MOD($B$2+AE$6-1-$B$3+$C12,$B$4)+1))</f>
      </c>
      <c r="AF12" s="13">
        <f>IF(OR(AF$6="",$A12=""),"",INDEX($B$26:$B$46,MOD($B$2+AF$6-1-$B$3+$C12,$B$4)+1))</f>
      </c>
      <c r="AG12" s="13">
        <f>IF(OR(AG$6="",$A12=""),"",INDEX($B$26:$B$46,MOD($B$2+AG$6-1-$B$3+$C12,$B$4)+1))</f>
      </c>
      <c r="AH12" s="13">
        <f>IF(OR(AH$6="",$A12=""),"",INDEX($B$26:$B$46,MOD($B$2+AH$6-1-$B$3+$C12,$B$4)+1))</f>
      </c>
      <c r="AI12" s="14">
        <f>COUNTIF(D12:AH12,"F")</f>
      </c>
      <c r="AJ12" s="14">
        <f>COUNTIF(D12:AH12,"S")</f>
      </c>
      <c r="AK12" s="14">
        <f>COUNTIF(D12:AH12,"N")</f>
      </c>
      <c r="AL12" s="15">
        <f>AI12+AJ12+AK12</f>
      </c>
      <c r="AM12" s="16">
        <f>AL12*$B$5</f>
      </c>
    </row>
    <row r="13" spans="1:39" x14ac:dyDescent="0.25">
      <c r="A13" s="10" t="s">
        <v>24</v>
      </c>
      <c r="B13" s="11" t="s">
        <v>23</v>
      </c>
      <c r="C13" s="12">
        <v>4</v>
      </c>
      <c r="D13" s="13">
        <f>IF(OR(D$6="",$A13=""),"",INDEX($B$26:$B$46,MOD($B$2+D$6-1-$B$3+$C13,$B$4)+1))</f>
      </c>
      <c r="E13" s="13">
        <f>IF(OR(E$6="",$A13=""),"",INDEX($B$26:$B$46,MOD($B$2+E$6-1-$B$3+$C13,$B$4)+1))</f>
      </c>
      <c r="F13" s="13">
        <f>IF(OR(F$6="",$A13=""),"",INDEX($B$26:$B$46,MOD($B$2+F$6-1-$B$3+$C13,$B$4)+1))</f>
      </c>
      <c r="G13" s="13">
        <f>IF(OR(G$6="",$A13=""),"",INDEX($B$26:$B$46,MOD($B$2+G$6-1-$B$3+$C13,$B$4)+1))</f>
      </c>
      <c r="H13" s="13">
        <f>IF(OR(H$6="",$A13=""),"",INDEX($B$26:$B$46,MOD($B$2+H$6-1-$B$3+$C13,$B$4)+1))</f>
      </c>
      <c r="I13" s="13">
        <f>IF(OR(I$6="",$A13=""),"",INDEX($B$26:$B$46,MOD($B$2+I$6-1-$B$3+$C13,$B$4)+1))</f>
      </c>
      <c r="J13" s="13">
        <f>IF(OR(J$6="",$A13=""),"",INDEX($B$26:$B$46,MOD($B$2+J$6-1-$B$3+$C13,$B$4)+1))</f>
      </c>
      <c r="K13" s="13">
        <f>IF(OR(K$6="",$A13=""),"",INDEX($B$26:$B$46,MOD($B$2+K$6-1-$B$3+$C13,$B$4)+1))</f>
      </c>
      <c r="L13" s="13">
        <f>IF(OR(L$6="",$A13=""),"",INDEX($B$26:$B$46,MOD($B$2+L$6-1-$B$3+$C13,$B$4)+1))</f>
      </c>
      <c r="M13" s="13">
        <f>IF(OR(M$6="",$A13=""),"",INDEX($B$26:$B$46,MOD($B$2+M$6-1-$B$3+$C13,$B$4)+1))</f>
      </c>
      <c r="N13" s="13">
        <f>IF(OR(N$6="",$A13=""),"",INDEX($B$26:$B$46,MOD($B$2+N$6-1-$B$3+$C13,$B$4)+1))</f>
      </c>
      <c r="O13" s="13">
        <f>IF(OR(O$6="",$A13=""),"",INDEX($B$26:$B$46,MOD($B$2+O$6-1-$B$3+$C13,$B$4)+1))</f>
      </c>
      <c r="P13" s="13">
        <f>IF(OR(P$6="",$A13=""),"",INDEX($B$26:$B$46,MOD($B$2+P$6-1-$B$3+$C13,$B$4)+1))</f>
      </c>
      <c r="Q13" s="13">
        <f>IF(OR(Q$6="",$A13=""),"",INDEX($B$26:$B$46,MOD($B$2+Q$6-1-$B$3+$C13,$B$4)+1))</f>
      </c>
      <c r="R13" s="13">
        <f>IF(OR(R$6="",$A13=""),"",INDEX($B$26:$B$46,MOD($B$2+R$6-1-$B$3+$C13,$B$4)+1))</f>
      </c>
      <c r="S13" s="13">
        <f>IF(OR(S$6="",$A13=""),"",INDEX($B$26:$B$46,MOD($B$2+S$6-1-$B$3+$C13,$B$4)+1))</f>
      </c>
      <c r="T13" s="13">
        <f>IF(OR(T$6="",$A13=""),"",INDEX($B$26:$B$46,MOD($B$2+T$6-1-$B$3+$C13,$B$4)+1))</f>
      </c>
      <c r="U13" s="13">
        <f>IF(OR(U$6="",$A13=""),"",INDEX($B$26:$B$46,MOD($B$2+U$6-1-$B$3+$C13,$B$4)+1))</f>
      </c>
      <c r="V13" s="13">
        <f>IF(OR(V$6="",$A13=""),"",INDEX($B$26:$B$46,MOD($B$2+V$6-1-$B$3+$C13,$B$4)+1))</f>
      </c>
      <c r="W13" s="13">
        <f>IF(OR(W$6="",$A13=""),"",INDEX($B$26:$B$46,MOD($B$2+W$6-1-$B$3+$C13,$B$4)+1))</f>
      </c>
      <c r="X13" s="13">
        <f>IF(OR(X$6="",$A13=""),"",INDEX($B$26:$B$46,MOD($B$2+X$6-1-$B$3+$C13,$B$4)+1))</f>
      </c>
      <c r="Y13" s="13">
        <f>IF(OR(Y$6="",$A13=""),"",INDEX($B$26:$B$46,MOD($B$2+Y$6-1-$B$3+$C13,$B$4)+1))</f>
      </c>
      <c r="Z13" s="13">
        <f>IF(OR(Z$6="",$A13=""),"",INDEX($B$26:$B$46,MOD($B$2+Z$6-1-$B$3+$C13,$B$4)+1))</f>
      </c>
      <c r="AA13" s="13">
        <f>IF(OR(AA$6="",$A13=""),"",INDEX($B$26:$B$46,MOD($B$2+AA$6-1-$B$3+$C13,$B$4)+1))</f>
      </c>
      <c r="AB13" s="13">
        <f>IF(OR(AB$6="",$A13=""),"",INDEX($B$26:$B$46,MOD($B$2+AB$6-1-$B$3+$C13,$B$4)+1))</f>
      </c>
      <c r="AC13" s="13">
        <f>IF(OR(AC$6="",$A13=""),"",INDEX($B$26:$B$46,MOD($B$2+AC$6-1-$B$3+$C13,$B$4)+1))</f>
      </c>
      <c r="AD13" s="13">
        <f>IF(OR(AD$6="",$A13=""),"",INDEX($B$26:$B$46,MOD($B$2+AD$6-1-$B$3+$C13,$B$4)+1))</f>
      </c>
      <c r="AE13" s="13">
        <f>IF(OR(AE$6="",$A13=""),"",INDEX($B$26:$B$46,MOD($B$2+AE$6-1-$B$3+$C13,$B$4)+1))</f>
      </c>
      <c r="AF13" s="13">
        <f>IF(OR(AF$6="",$A13=""),"",INDEX($B$26:$B$46,MOD($B$2+AF$6-1-$B$3+$C13,$B$4)+1))</f>
      </c>
      <c r="AG13" s="13">
        <f>IF(OR(AG$6="",$A13=""),"",INDEX($B$26:$B$46,MOD($B$2+AG$6-1-$B$3+$C13,$B$4)+1))</f>
      </c>
      <c r="AH13" s="13">
        <f>IF(OR(AH$6="",$A13=""),"",INDEX($B$26:$B$46,MOD($B$2+AH$6-1-$B$3+$C13,$B$4)+1))</f>
      </c>
      <c r="AI13" s="14">
        <f>COUNTIF(D13:AH13,"F")</f>
      </c>
      <c r="AJ13" s="14">
        <f>COUNTIF(D13:AH13,"S")</f>
      </c>
      <c r="AK13" s="14">
        <f>COUNTIF(D13:AH13,"N")</f>
      </c>
      <c r="AL13" s="15">
        <f>AI13+AJ13+AK13</f>
      </c>
      <c r="AM13" s="16">
        <f>AL13*$B$5</f>
      </c>
    </row>
    <row r="14" spans="1:39" x14ac:dyDescent="0.25">
      <c r="A14" s="10" t="s">
        <v>25</v>
      </c>
      <c r="B14" s="11" t="s">
        <v>26</v>
      </c>
      <c r="C14" s="12">
        <v>6</v>
      </c>
      <c r="D14" s="13">
        <f>IF(OR(D$6="",$A14=""),"",INDEX($B$26:$B$46,MOD($B$2+D$6-1-$B$3+$C14,$B$4)+1))</f>
      </c>
      <c r="E14" s="13">
        <f>IF(OR(E$6="",$A14=""),"",INDEX($B$26:$B$46,MOD($B$2+E$6-1-$B$3+$C14,$B$4)+1))</f>
      </c>
      <c r="F14" s="13">
        <f>IF(OR(F$6="",$A14=""),"",INDEX($B$26:$B$46,MOD($B$2+F$6-1-$B$3+$C14,$B$4)+1))</f>
      </c>
      <c r="G14" s="13">
        <f>IF(OR(G$6="",$A14=""),"",INDEX($B$26:$B$46,MOD($B$2+G$6-1-$B$3+$C14,$B$4)+1))</f>
      </c>
      <c r="H14" s="13">
        <f>IF(OR(H$6="",$A14=""),"",INDEX($B$26:$B$46,MOD($B$2+H$6-1-$B$3+$C14,$B$4)+1))</f>
      </c>
      <c r="I14" s="13">
        <f>IF(OR(I$6="",$A14=""),"",INDEX($B$26:$B$46,MOD($B$2+I$6-1-$B$3+$C14,$B$4)+1))</f>
      </c>
      <c r="J14" s="13">
        <f>IF(OR(J$6="",$A14=""),"",INDEX($B$26:$B$46,MOD($B$2+J$6-1-$B$3+$C14,$B$4)+1))</f>
      </c>
      <c r="K14" s="13">
        <f>IF(OR(K$6="",$A14=""),"",INDEX($B$26:$B$46,MOD($B$2+K$6-1-$B$3+$C14,$B$4)+1))</f>
      </c>
      <c r="L14" s="13">
        <f>IF(OR(L$6="",$A14=""),"",INDEX($B$26:$B$46,MOD($B$2+L$6-1-$B$3+$C14,$B$4)+1))</f>
      </c>
      <c r="M14" s="13">
        <f>IF(OR(M$6="",$A14=""),"",INDEX($B$26:$B$46,MOD($B$2+M$6-1-$B$3+$C14,$B$4)+1))</f>
      </c>
      <c r="N14" s="13">
        <f>IF(OR(N$6="",$A14=""),"",INDEX($B$26:$B$46,MOD($B$2+N$6-1-$B$3+$C14,$B$4)+1))</f>
      </c>
      <c r="O14" s="13">
        <f>IF(OR(O$6="",$A14=""),"",INDEX($B$26:$B$46,MOD($B$2+O$6-1-$B$3+$C14,$B$4)+1))</f>
      </c>
      <c r="P14" s="13">
        <f>IF(OR(P$6="",$A14=""),"",INDEX($B$26:$B$46,MOD($B$2+P$6-1-$B$3+$C14,$B$4)+1))</f>
      </c>
      <c r="Q14" s="13">
        <f>IF(OR(Q$6="",$A14=""),"",INDEX($B$26:$B$46,MOD($B$2+Q$6-1-$B$3+$C14,$B$4)+1))</f>
      </c>
      <c r="R14" s="13">
        <f>IF(OR(R$6="",$A14=""),"",INDEX($B$26:$B$46,MOD($B$2+R$6-1-$B$3+$C14,$B$4)+1))</f>
      </c>
      <c r="S14" s="13">
        <f>IF(OR(S$6="",$A14=""),"",INDEX($B$26:$B$46,MOD($B$2+S$6-1-$B$3+$C14,$B$4)+1))</f>
      </c>
      <c r="T14" s="13">
        <f>IF(OR(T$6="",$A14=""),"",INDEX($B$26:$B$46,MOD($B$2+T$6-1-$B$3+$C14,$B$4)+1))</f>
      </c>
      <c r="U14" s="13">
        <f>IF(OR(U$6="",$A14=""),"",INDEX($B$26:$B$46,MOD($B$2+U$6-1-$B$3+$C14,$B$4)+1))</f>
      </c>
      <c r="V14" s="13">
        <f>IF(OR(V$6="",$A14=""),"",INDEX($B$26:$B$46,MOD($B$2+V$6-1-$B$3+$C14,$B$4)+1))</f>
      </c>
      <c r="W14" s="13">
        <f>IF(OR(W$6="",$A14=""),"",INDEX($B$26:$B$46,MOD($B$2+W$6-1-$B$3+$C14,$B$4)+1))</f>
      </c>
      <c r="X14" s="13">
        <f>IF(OR(X$6="",$A14=""),"",INDEX($B$26:$B$46,MOD($B$2+X$6-1-$B$3+$C14,$B$4)+1))</f>
      </c>
      <c r="Y14" s="13">
        <f>IF(OR(Y$6="",$A14=""),"",INDEX($B$26:$B$46,MOD($B$2+Y$6-1-$B$3+$C14,$B$4)+1))</f>
      </c>
      <c r="Z14" s="13">
        <f>IF(OR(Z$6="",$A14=""),"",INDEX($B$26:$B$46,MOD($B$2+Z$6-1-$B$3+$C14,$B$4)+1))</f>
      </c>
      <c r="AA14" s="13">
        <f>IF(OR(AA$6="",$A14=""),"",INDEX($B$26:$B$46,MOD($B$2+AA$6-1-$B$3+$C14,$B$4)+1))</f>
      </c>
      <c r="AB14" s="13">
        <f>IF(OR(AB$6="",$A14=""),"",INDEX($B$26:$B$46,MOD($B$2+AB$6-1-$B$3+$C14,$B$4)+1))</f>
      </c>
      <c r="AC14" s="13">
        <f>IF(OR(AC$6="",$A14=""),"",INDEX($B$26:$B$46,MOD($B$2+AC$6-1-$B$3+$C14,$B$4)+1))</f>
      </c>
      <c r="AD14" s="13">
        <f>IF(OR(AD$6="",$A14=""),"",INDEX($B$26:$B$46,MOD($B$2+AD$6-1-$B$3+$C14,$B$4)+1))</f>
      </c>
      <c r="AE14" s="13">
        <f>IF(OR(AE$6="",$A14=""),"",INDEX($B$26:$B$46,MOD($B$2+AE$6-1-$B$3+$C14,$B$4)+1))</f>
      </c>
      <c r="AF14" s="13">
        <f>IF(OR(AF$6="",$A14=""),"",INDEX($B$26:$B$46,MOD($B$2+AF$6-1-$B$3+$C14,$B$4)+1))</f>
      </c>
      <c r="AG14" s="13">
        <f>IF(OR(AG$6="",$A14=""),"",INDEX($B$26:$B$46,MOD($B$2+AG$6-1-$B$3+$C14,$B$4)+1))</f>
      </c>
      <c r="AH14" s="13">
        <f>IF(OR(AH$6="",$A14=""),"",INDEX($B$26:$B$46,MOD($B$2+AH$6-1-$B$3+$C14,$B$4)+1))</f>
      </c>
      <c r="AI14" s="14">
        <f>COUNTIF(D14:AH14,"F")</f>
      </c>
      <c r="AJ14" s="14">
        <f>COUNTIF(D14:AH14,"S")</f>
      </c>
      <c r="AK14" s="14">
        <f>COUNTIF(D14:AH14,"N")</f>
      </c>
      <c r="AL14" s="15">
        <f>AI14+AJ14+AK14</f>
      </c>
      <c r="AM14" s="16">
        <f>AL14*$B$5</f>
      </c>
    </row>
    <row r="15" spans="1:39" x14ac:dyDescent="0.25">
      <c r="A15" s="10" t="s">
        <v>27</v>
      </c>
      <c r="B15" s="11" t="s">
        <v>26</v>
      </c>
      <c r="C15" s="12">
        <v>6</v>
      </c>
      <c r="D15" s="13">
        <f>IF(OR(D$6="",$A15=""),"",INDEX($B$26:$B$46,MOD($B$2+D$6-1-$B$3+$C15,$B$4)+1))</f>
      </c>
      <c r="E15" s="13">
        <f>IF(OR(E$6="",$A15=""),"",INDEX($B$26:$B$46,MOD($B$2+E$6-1-$B$3+$C15,$B$4)+1))</f>
      </c>
      <c r="F15" s="13">
        <f>IF(OR(F$6="",$A15=""),"",INDEX($B$26:$B$46,MOD($B$2+F$6-1-$B$3+$C15,$B$4)+1))</f>
      </c>
      <c r="G15" s="13">
        <f>IF(OR(G$6="",$A15=""),"",INDEX($B$26:$B$46,MOD($B$2+G$6-1-$B$3+$C15,$B$4)+1))</f>
      </c>
      <c r="H15" s="13">
        <f>IF(OR(H$6="",$A15=""),"",INDEX($B$26:$B$46,MOD($B$2+H$6-1-$B$3+$C15,$B$4)+1))</f>
      </c>
      <c r="I15" s="13">
        <f>IF(OR(I$6="",$A15=""),"",INDEX($B$26:$B$46,MOD($B$2+I$6-1-$B$3+$C15,$B$4)+1))</f>
      </c>
      <c r="J15" s="13">
        <f>IF(OR(J$6="",$A15=""),"",INDEX($B$26:$B$46,MOD($B$2+J$6-1-$B$3+$C15,$B$4)+1))</f>
      </c>
      <c r="K15" s="13">
        <f>IF(OR(K$6="",$A15=""),"",INDEX($B$26:$B$46,MOD($B$2+K$6-1-$B$3+$C15,$B$4)+1))</f>
      </c>
      <c r="L15" s="13">
        <f>IF(OR(L$6="",$A15=""),"",INDEX($B$26:$B$46,MOD($B$2+L$6-1-$B$3+$C15,$B$4)+1))</f>
      </c>
      <c r="M15" s="13">
        <f>IF(OR(M$6="",$A15=""),"",INDEX($B$26:$B$46,MOD($B$2+M$6-1-$B$3+$C15,$B$4)+1))</f>
      </c>
      <c r="N15" s="13">
        <f>IF(OR(N$6="",$A15=""),"",INDEX($B$26:$B$46,MOD($B$2+N$6-1-$B$3+$C15,$B$4)+1))</f>
      </c>
      <c r="O15" s="13">
        <f>IF(OR(O$6="",$A15=""),"",INDEX($B$26:$B$46,MOD($B$2+O$6-1-$B$3+$C15,$B$4)+1))</f>
      </c>
      <c r="P15" s="13">
        <f>IF(OR(P$6="",$A15=""),"",INDEX($B$26:$B$46,MOD($B$2+P$6-1-$B$3+$C15,$B$4)+1))</f>
      </c>
      <c r="Q15" s="13">
        <f>IF(OR(Q$6="",$A15=""),"",INDEX($B$26:$B$46,MOD($B$2+Q$6-1-$B$3+$C15,$B$4)+1))</f>
      </c>
      <c r="R15" s="13">
        <f>IF(OR(R$6="",$A15=""),"",INDEX($B$26:$B$46,MOD($B$2+R$6-1-$B$3+$C15,$B$4)+1))</f>
      </c>
      <c r="S15" s="13">
        <f>IF(OR(S$6="",$A15=""),"",INDEX($B$26:$B$46,MOD($B$2+S$6-1-$B$3+$C15,$B$4)+1))</f>
      </c>
      <c r="T15" s="13">
        <f>IF(OR(T$6="",$A15=""),"",INDEX($B$26:$B$46,MOD($B$2+T$6-1-$B$3+$C15,$B$4)+1))</f>
      </c>
      <c r="U15" s="13">
        <f>IF(OR(U$6="",$A15=""),"",INDEX($B$26:$B$46,MOD($B$2+U$6-1-$B$3+$C15,$B$4)+1))</f>
      </c>
      <c r="V15" s="13">
        <f>IF(OR(V$6="",$A15=""),"",INDEX($B$26:$B$46,MOD($B$2+V$6-1-$B$3+$C15,$B$4)+1))</f>
      </c>
      <c r="W15" s="13">
        <f>IF(OR(W$6="",$A15=""),"",INDEX($B$26:$B$46,MOD($B$2+W$6-1-$B$3+$C15,$B$4)+1))</f>
      </c>
      <c r="X15" s="13">
        <f>IF(OR(X$6="",$A15=""),"",INDEX($B$26:$B$46,MOD($B$2+X$6-1-$B$3+$C15,$B$4)+1))</f>
      </c>
      <c r="Y15" s="13">
        <f>IF(OR(Y$6="",$A15=""),"",INDEX($B$26:$B$46,MOD($B$2+Y$6-1-$B$3+$C15,$B$4)+1))</f>
      </c>
      <c r="Z15" s="13">
        <f>IF(OR(Z$6="",$A15=""),"",INDEX($B$26:$B$46,MOD($B$2+Z$6-1-$B$3+$C15,$B$4)+1))</f>
      </c>
      <c r="AA15" s="13">
        <f>IF(OR(AA$6="",$A15=""),"",INDEX($B$26:$B$46,MOD($B$2+AA$6-1-$B$3+$C15,$B$4)+1))</f>
      </c>
      <c r="AB15" s="13">
        <f>IF(OR(AB$6="",$A15=""),"",INDEX($B$26:$B$46,MOD($B$2+AB$6-1-$B$3+$C15,$B$4)+1))</f>
      </c>
      <c r="AC15" s="13">
        <f>IF(OR(AC$6="",$A15=""),"",INDEX($B$26:$B$46,MOD($B$2+AC$6-1-$B$3+$C15,$B$4)+1))</f>
      </c>
      <c r="AD15" s="13">
        <f>IF(OR(AD$6="",$A15=""),"",INDEX($B$26:$B$46,MOD($B$2+AD$6-1-$B$3+$C15,$B$4)+1))</f>
      </c>
      <c r="AE15" s="13">
        <f>IF(OR(AE$6="",$A15=""),"",INDEX($B$26:$B$46,MOD($B$2+AE$6-1-$B$3+$C15,$B$4)+1))</f>
      </c>
      <c r="AF15" s="13">
        <f>IF(OR(AF$6="",$A15=""),"",INDEX($B$26:$B$46,MOD($B$2+AF$6-1-$B$3+$C15,$B$4)+1))</f>
      </c>
      <c r="AG15" s="13">
        <f>IF(OR(AG$6="",$A15=""),"",INDEX($B$26:$B$46,MOD($B$2+AG$6-1-$B$3+$C15,$B$4)+1))</f>
      </c>
      <c r="AH15" s="13">
        <f>IF(OR(AH$6="",$A15=""),"",INDEX($B$26:$B$46,MOD($B$2+AH$6-1-$B$3+$C15,$B$4)+1))</f>
      </c>
      <c r="AI15" s="14">
        <f>COUNTIF(D15:AH15,"F")</f>
      </c>
      <c r="AJ15" s="14">
        <f>COUNTIF(D15:AH15,"S")</f>
      </c>
      <c r="AK15" s="14">
        <f>COUNTIF(D15:AH15,"N")</f>
      </c>
      <c r="AL15" s="15">
        <f>AI15+AJ15+AK15</f>
      </c>
      <c r="AM15" s="16">
        <f>AL15*$B$5</f>
      </c>
    </row>
    <row r="17" spans="1:3" x14ac:dyDescent="0.25">
      <c r="A17" s="1" t="s">
        <v>28</v>
      </c>
      <c r="C17" s="17" t="s">
        <v>29</v>
      </c>
    </row>
    <row r="18" spans="1:34" x14ac:dyDescent="0.25">
      <c r="A18" s="1" t="s">
        <v>30</v>
      </c>
      <c r="C18" s="12">
        <v>2</v>
      </c>
      <c r="D18" s="14">
        <f>IF(D$6="","",COUNTIF(D$8:D$15,"F"))</f>
      </c>
      <c r="E18" s="14">
        <f>IF(E$6="","",COUNTIF(E$8:E$15,"F"))</f>
      </c>
      <c r="F18" s="14">
        <f>IF(F$6="","",COUNTIF(F$8:F$15,"F"))</f>
      </c>
      <c r="G18" s="14">
        <f>IF(G$6="","",COUNTIF(G$8:G$15,"F"))</f>
      </c>
      <c r="H18" s="14">
        <f>IF(H$6="","",COUNTIF(H$8:H$15,"F"))</f>
      </c>
      <c r="I18" s="14">
        <f>IF(I$6="","",COUNTIF(I$8:I$15,"F"))</f>
      </c>
      <c r="J18" s="14">
        <f>IF(J$6="","",COUNTIF(J$8:J$15,"F"))</f>
      </c>
      <c r="K18" s="14">
        <f>IF(K$6="","",COUNTIF(K$8:K$15,"F"))</f>
      </c>
      <c r="L18" s="14">
        <f>IF(L$6="","",COUNTIF(L$8:L$15,"F"))</f>
      </c>
      <c r="M18" s="14">
        <f>IF(M$6="","",COUNTIF(M$8:M$15,"F"))</f>
      </c>
      <c r="N18" s="14">
        <f>IF(N$6="","",COUNTIF(N$8:N$15,"F"))</f>
      </c>
      <c r="O18" s="14">
        <f>IF(O$6="","",COUNTIF(O$8:O$15,"F"))</f>
      </c>
      <c r="P18" s="14">
        <f>IF(P$6="","",COUNTIF(P$8:P$15,"F"))</f>
      </c>
      <c r="Q18" s="14">
        <f>IF(Q$6="","",COUNTIF(Q$8:Q$15,"F"))</f>
      </c>
      <c r="R18" s="14">
        <f>IF(R$6="","",COUNTIF(R$8:R$15,"F"))</f>
      </c>
      <c r="S18" s="14">
        <f>IF(S$6="","",COUNTIF(S$8:S$15,"F"))</f>
      </c>
      <c r="T18" s="14">
        <f>IF(T$6="","",COUNTIF(T$8:T$15,"F"))</f>
      </c>
      <c r="U18" s="14">
        <f>IF(U$6="","",COUNTIF(U$8:U$15,"F"))</f>
      </c>
      <c r="V18" s="14">
        <f>IF(V$6="","",COUNTIF(V$8:V$15,"F"))</f>
      </c>
      <c r="W18" s="14">
        <f>IF(W$6="","",COUNTIF(W$8:W$15,"F"))</f>
      </c>
      <c r="X18" s="14">
        <f>IF(X$6="","",COUNTIF(X$8:X$15,"F"))</f>
      </c>
      <c r="Y18" s="14">
        <f>IF(Y$6="","",COUNTIF(Y$8:Y$15,"F"))</f>
      </c>
      <c r="Z18" s="14">
        <f>IF(Z$6="","",COUNTIF(Z$8:Z$15,"F"))</f>
      </c>
      <c r="AA18" s="14">
        <f>IF(AA$6="","",COUNTIF(AA$8:AA$15,"F"))</f>
      </c>
      <c r="AB18" s="14">
        <f>IF(AB$6="","",COUNTIF(AB$8:AB$15,"F"))</f>
      </c>
      <c r="AC18" s="14">
        <f>IF(AC$6="","",COUNTIF(AC$8:AC$15,"F"))</f>
      </c>
      <c r="AD18" s="14">
        <f>IF(AD$6="","",COUNTIF(AD$8:AD$15,"F"))</f>
      </c>
      <c r="AE18" s="14">
        <f>IF(AE$6="","",COUNTIF(AE$8:AE$15,"F"))</f>
      </c>
      <c r="AF18" s="14">
        <f>IF(AF$6="","",COUNTIF(AF$8:AF$15,"F"))</f>
      </c>
      <c r="AG18" s="14">
        <f>IF(AG$6="","",COUNTIF(AG$8:AG$15,"F"))</f>
      </c>
      <c r="AH18" s="14">
        <f>IF(AH$6="","",COUNTIF(AH$8:AH$15,"F"))</f>
      </c>
    </row>
    <row r="19" spans="1:34" x14ac:dyDescent="0.25">
      <c r="A19" s="1" t="s">
        <v>31</v>
      </c>
      <c r="C19" s="12">
        <v>2</v>
      </c>
      <c r="D19" s="14">
        <f>IF(D$6="","",COUNTIF(D$8:D$15,"S"))</f>
      </c>
      <c r="E19" s="14">
        <f>IF(E$6="","",COUNTIF(E$8:E$15,"S"))</f>
      </c>
      <c r="F19" s="14">
        <f>IF(F$6="","",COUNTIF(F$8:F$15,"S"))</f>
      </c>
      <c r="G19" s="14">
        <f>IF(G$6="","",COUNTIF(G$8:G$15,"S"))</f>
      </c>
      <c r="H19" s="14">
        <f>IF(H$6="","",COUNTIF(H$8:H$15,"S"))</f>
      </c>
      <c r="I19" s="14">
        <f>IF(I$6="","",COUNTIF(I$8:I$15,"S"))</f>
      </c>
      <c r="J19" s="14">
        <f>IF(J$6="","",COUNTIF(J$8:J$15,"S"))</f>
      </c>
      <c r="K19" s="14">
        <f>IF(K$6="","",COUNTIF(K$8:K$15,"S"))</f>
      </c>
      <c r="L19" s="14">
        <f>IF(L$6="","",COUNTIF(L$8:L$15,"S"))</f>
      </c>
      <c r="M19" s="14">
        <f>IF(M$6="","",COUNTIF(M$8:M$15,"S"))</f>
      </c>
      <c r="N19" s="14">
        <f>IF(N$6="","",COUNTIF(N$8:N$15,"S"))</f>
      </c>
      <c r="O19" s="14">
        <f>IF(O$6="","",COUNTIF(O$8:O$15,"S"))</f>
      </c>
      <c r="P19" s="14">
        <f>IF(P$6="","",COUNTIF(P$8:P$15,"S"))</f>
      </c>
      <c r="Q19" s="14">
        <f>IF(Q$6="","",COUNTIF(Q$8:Q$15,"S"))</f>
      </c>
      <c r="R19" s="14">
        <f>IF(R$6="","",COUNTIF(R$8:R$15,"S"))</f>
      </c>
      <c r="S19" s="14">
        <f>IF(S$6="","",COUNTIF(S$8:S$15,"S"))</f>
      </c>
      <c r="T19" s="14">
        <f>IF(T$6="","",COUNTIF(T$8:T$15,"S"))</f>
      </c>
      <c r="U19" s="14">
        <f>IF(U$6="","",COUNTIF(U$8:U$15,"S"))</f>
      </c>
      <c r="V19" s="14">
        <f>IF(V$6="","",COUNTIF(V$8:V$15,"S"))</f>
      </c>
      <c r="W19" s="14">
        <f>IF(W$6="","",COUNTIF(W$8:W$15,"S"))</f>
      </c>
      <c r="X19" s="14">
        <f>IF(X$6="","",COUNTIF(X$8:X$15,"S"))</f>
      </c>
      <c r="Y19" s="14">
        <f>IF(Y$6="","",COUNTIF(Y$8:Y$15,"S"))</f>
      </c>
      <c r="Z19" s="14">
        <f>IF(Z$6="","",COUNTIF(Z$8:Z$15,"S"))</f>
      </c>
      <c r="AA19" s="14">
        <f>IF(AA$6="","",COUNTIF(AA$8:AA$15,"S"))</f>
      </c>
      <c r="AB19" s="14">
        <f>IF(AB$6="","",COUNTIF(AB$8:AB$15,"S"))</f>
      </c>
      <c r="AC19" s="14">
        <f>IF(AC$6="","",COUNTIF(AC$8:AC$15,"S"))</f>
      </c>
      <c r="AD19" s="14">
        <f>IF(AD$6="","",COUNTIF(AD$8:AD$15,"S"))</f>
      </c>
      <c r="AE19" s="14">
        <f>IF(AE$6="","",COUNTIF(AE$8:AE$15,"S"))</f>
      </c>
      <c r="AF19" s="14">
        <f>IF(AF$6="","",COUNTIF(AF$8:AF$15,"S"))</f>
      </c>
      <c r="AG19" s="14">
        <f>IF(AG$6="","",COUNTIF(AG$8:AG$15,"S"))</f>
      </c>
      <c r="AH19" s="14">
        <f>IF(AH$6="","",COUNTIF(AH$8:AH$15,"S"))</f>
      </c>
    </row>
    <row r="20" spans="1:34" x14ac:dyDescent="0.25">
      <c r="A20" s="1" t="s">
        <v>32</v>
      </c>
      <c r="C20" s="12">
        <v>2</v>
      </c>
      <c r="D20" s="14">
        <f>IF(D$6="","",COUNTIF(D$8:D$15,"N"))</f>
      </c>
      <c r="E20" s="14">
        <f>IF(E$6="","",COUNTIF(E$8:E$15,"N"))</f>
      </c>
      <c r="F20" s="14">
        <f>IF(F$6="","",COUNTIF(F$8:F$15,"N"))</f>
      </c>
      <c r="G20" s="14">
        <f>IF(G$6="","",COUNTIF(G$8:G$15,"N"))</f>
      </c>
      <c r="H20" s="14">
        <f>IF(H$6="","",COUNTIF(H$8:H$15,"N"))</f>
      </c>
      <c r="I20" s="14">
        <f>IF(I$6="","",COUNTIF(I$8:I$15,"N"))</f>
      </c>
      <c r="J20" s="14">
        <f>IF(J$6="","",COUNTIF(J$8:J$15,"N"))</f>
      </c>
      <c r="K20" s="14">
        <f>IF(K$6="","",COUNTIF(K$8:K$15,"N"))</f>
      </c>
      <c r="L20" s="14">
        <f>IF(L$6="","",COUNTIF(L$8:L$15,"N"))</f>
      </c>
      <c r="M20" s="14">
        <f>IF(M$6="","",COUNTIF(M$8:M$15,"N"))</f>
      </c>
      <c r="N20" s="14">
        <f>IF(N$6="","",COUNTIF(N$8:N$15,"N"))</f>
      </c>
      <c r="O20" s="14">
        <f>IF(O$6="","",COUNTIF(O$8:O$15,"N"))</f>
      </c>
      <c r="P20" s="14">
        <f>IF(P$6="","",COUNTIF(P$8:P$15,"N"))</f>
      </c>
      <c r="Q20" s="14">
        <f>IF(Q$6="","",COUNTIF(Q$8:Q$15,"N"))</f>
      </c>
      <c r="R20" s="14">
        <f>IF(R$6="","",COUNTIF(R$8:R$15,"N"))</f>
      </c>
      <c r="S20" s="14">
        <f>IF(S$6="","",COUNTIF(S$8:S$15,"N"))</f>
      </c>
      <c r="T20" s="14">
        <f>IF(T$6="","",COUNTIF(T$8:T$15,"N"))</f>
      </c>
      <c r="U20" s="14">
        <f>IF(U$6="","",COUNTIF(U$8:U$15,"N"))</f>
      </c>
      <c r="V20" s="14">
        <f>IF(V$6="","",COUNTIF(V$8:V$15,"N"))</f>
      </c>
      <c r="W20" s="14">
        <f>IF(W$6="","",COUNTIF(W$8:W$15,"N"))</f>
      </c>
      <c r="X20" s="14">
        <f>IF(X$6="","",COUNTIF(X$8:X$15,"N"))</f>
      </c>
      <c r="Y20" s="14">
        <f>IF(Y$6="","",COUNTIF(Y$8:Y$15,"N"))</f>
      </c>
      <c r="Z20" s="14">
        <f>IF(Z$6="","",COUNTIF(Z$8:Z$15,"N"))</f>
      </c>
      <c r="AA20" s="14">
        <f>IF(AA$6="","",COUNTIF(AA$8:AA$15,"N"))</f>
      </c>
      <c r="AB20" s="14">
        <f>IF(AB$6="","",COUNTIF(AB$8:AB$15,"N"))</f>
      </c>
      <c r="AC20" s="14">
        <f>IF(AC$6="","",COUNTIF(AC$8:AC$15,"N"))</f>
      </c>
      <c r="AD20" s="14">
        <f>IF(AD$6="","",COUNTIF(AD$8:AD$15,"N"))</f>
      </c>
      <c r="AE20" s="14">
        <f>IF(AE$6="","",COUNTIF(AE$8:AE$15,"N"))</f>
      </c>
      <c r="AF20" s="14">
        <f>IF(AF$6="","",COUNTIF(AF$8:AF$15,"N"))</f>
      </c>
      <c r="AG20" s="14">
        <f>IF(AG$6="","",COUNTIF(AG$8:AG$15,"N"))</f>
      </c>
      <c r="AH20" s="14">
        <f>IF(AH$6="","",COUNTIF(AH$8:AH$15,"N"))</f>
      </c>
    </row>
    <row r="21" spans="1:34" x14ac:dyDescent="0.25">
      <c r="A21" t="s">
        <v>33</v>
      </c>
      <c r="D21" s="14">
        <f>IF(D$6="","",COUNTIF(D$8:D$15,"frei"))</f>
      </c>
      <c r="E21" s="14">
        <f>IF(E$6="","",COUNTIF(E$8:E$15,"frei"))</f>
      </c>
      <c r="F21" s="14">
        <f>IF(F$6="","",COUNTIF(F$8:F$15,"frei"))</f>
      </c>
      <c r="G21" s="14">
        <f>IF(G$6="","",COUNTIF(G$8:G$15,"frei"))</f>
      </c>
      <c r="H21" s="14">
        <f>IF(H$6="","",COUNTIF(H$8:H$15,"frei"))</f>
      </c>
      <c r="I21" s="14">
        <f>IF(I$6="","",COUNTIF(I$8:I$15,"frei"))</f>
      </c>
      <c r="J21" s="14">
        <f>IF(J$6="","",COUNTIF(J$8:J$15,"frei"))</f>
      </c>
      <c r="K21" s="14">
        <f>IF(K$6="","",COUNTIF(K$8:K$15,"frei"))</f>
      </c>
      <c r="L21" s="14">
        <f>IF(L$6="","",COUNTIF(L$8:L$15,"frei"))</f>
      </c>
      <c r="M21" s="14">
        <f>IF(M$6="","",COUNTIF(M$8:M$15,"frei"))</f>
      </c>
      <c r="N21" s="14">
        <f>IF(N$6="","",COUNTIF(N$8:N$15,"frei"))</f>
      </c>
      <c r="O21" s="14">
        <f>IF(O$6="","",COUNTIF(O$8:O$15,"frei"))</f>
      </c>
      <c r="P21" s="14">
        <f>IF(P$6="","",COUNTIF(P$8:P$15,"frei"))</f>
      </c>
      <c r="Q21" s="14">
        <f>IF(Q$6="","",COUNTIF(Q$8:Q$15,"frei"))</f>
      </c>
      <c r="R21" s="14">
        <f>IF(R$6="","",COUNTIF(R$8:R$15,"frei"))</f>
      </c>
      <c r="S21" s="14">
        <f>IF(S$6="","",COUNTIF(S$8:S$15,"frei"))</f>
      </c>
      <c r="T21" s="14">
        <f>IF(T$6="","",COUNTIF(T$8:T$15,"frei"))</f>
      </c>
      <c r="U21" s="14">
        <f>IF(U$6="","",COUNTIF(U$8:U$15,"frei"))</f>
      </c>
      <c r="V21" s="14">
        <f>IF(V$6="","",COUNTIF(V$8:V$15,"frei"))</f>
      </c>
      <c r="W21" s="14">
        <f>IF(W$6="","",COUNTIF(W$8:W$15,"frei"))</f>
      </c>
      <c r="X21" s="14">
        <f>IF(X$6="","",COUNTIF(X$8:X$15,"frei"))</f>
      </c>
      <c r="Y21" s="14">
        <f>IF(Y$6="","",COUNTIF(Y$8:Y$15,"frei"))</f>
      </c>
      <c r="Z21" s="14">
        <f>IF(Z$6="","",COUNTIF(Z$8:Z$15,"frei"))</f>
      </c>
      <c r="AA21" s="14">
        <f>IF(AA$6="","",COUNTIF(AA$8:AA$15,"frei"))</f>
      </c>
      <c r="AB21" s="14">
        <f>IF(AB$6="","",COUNTIF(AB$8:AB$15,"frei"))</f>
      </c>
      <c r="AC21" s="14">
        <f>IF(AC$6="","",COUNTIF(AC$8:AC$15,"frei"))</f>
      </c>
      <c r="AD21" s="14">
        <f>IF(AD$6="","",COUNTIF(AD$8:AD$15,"frei"))</f>
      </c>
      <c r="AE21" s="14">
        <f>IF(AE$6="","",COUNTIF(AE$8:AE$15,"frei"))</f>
      </c>
      <c r="AF21" s="14">
        <f>IF(AF$6="","",COUNTIF(AF$8:AF$15,"frei"))</f>
      </c>
      <c r="AG21" s="14">
        <f>IF(AG$6="","",COUNTIF(AG$8:AG$15,"frei"))</f>
      </c>
      <c r="AH21" s="14">
        <f>IF(AH$6="","",COUNTIF(AH$8:AH$15,"frei"))</f>
      </c>
    </row>
    <row r="22" spans="1:34" x14ac:dyDescent="0.25">
      <c r="A22" s="1" t="s">
        <v>34</v>
      </c>
      <c r="D22" s="18">
        <f>IF(D$6="","",IF(AND(D18&gt;=$C$18,D19&gt;=$C$19,D20&gt;=$C$20),"ok","!"))</f>
      </c>
      <c r="E22" s="18">
        <f>IF(E$6="","",IF(AND(E18&gt;=$C$18,E19&gt;=$C$19,E20&gt;=$C$20),"ok","!"))</f>
      </c>
      <c r="F22" s="18">
        <f>IF(F$6="","",IF(AND(F18&gt;=$C$18,F19&gt;=$C$19,F20&gt;=$C$20),"ok","!"))</f>
      </c>
      <c r="G22" s="18">
        <f>IF(G$6="","",IF(AND(G18&gt;=$C$18,G19&gt;=$C$19,G20&gt;=$C$20),"ok","!"))</f>
      </c>
      <c r="H22" s="18">
        <f>IF(H$6="","",IF(AND(H18&gt;=$C$18,H19&gt;=$C$19,H20&gt;=$C$20),"ok","!"))</f>
      </c>
      <c r="I22" s="18">
        <f>IF(I$6="","",IF(AND(I18&gt;=$C$18,I19&gt;=$C$19,I20&gt;=$C$20),"ok","!"))</f>
      </c>
      <c r="J22" s="18">
        <f>IF(J$6="","",IF(AND(J18&gt;=$C$18,J19&gt;=$C$19,J20&gt;=$C$20),"ok","!"))</f>
      </c>
      <c r="K22" s="18">
        <f>IF(K$6="","",IF(AND(K18&gt;=$C$18,K19&gt;=$C$19,K20&gt;=$C$20),"ok","!"))</f>
      </c>
      <c r="L22" s="18">
        <f>IF(L$6="","",IF(AND(L18&gt;=$C$18,L19&gt;=$C$19,L20&gt;=$C$20),"ok","!"))</f>
      </c>
      <c r="M22" s="18">
        <f>IF(M$6="","",IF(AND(M18&gt;=$C$18,M19&gt;=$C$19,M20&gt;=$C$20),"ok","!"))</f>
      </c>
      <c r="N22" s="18">
        <f>IF(N$6="","",IF(AND(N18&gt;=$C$18,N19&gt;=$C$19,N20&gt;=$C$20),"ok","!"))</f>
      </c>
      <c r="O22" s="18">
        <f>IF(O$6="","",IF(AND(O18&gt;=$C$18,O19&gt;=$C$19,O20&gt;=$C$20),"ok","!"))</f>
      </c>
      <c r="P22" s="18">
        <f>IF(P$6="","",IF(AND(P18&gt;=$C$18,P19&gt;=$C$19,P20&gt;=$C$20),"ok","!"))</f>
      </c>
      <c r="Q22" s="18">
        <f>IF(Q$6="","",IF(AND(Q18&gt;=$C$18,Q19&gt;=$C$19,Q20&gt;=$C$20),"ok","!"))</f>
      </c>
      <c r="R22" s="18">
        <f>IF(R$6="","",IF(AND(R18&gt;=$C$18,R19&gt;=$C$19,R20&gt;=$C$20),"ok","!"))</f>
      </c>
      <c r="S22" s="18">
        <f>IF(S$6="","",IF(AND(S18&gt;=$C$18,S19&gt;=$C$19,S20&gt;=$C$20),"ok","!"))</f>
      </c>
      <c r="T22" s="18">
        <f>IF(T$6="","",IF(AND(T18&gt;=$C$18,T19&gt;=$C$19,T20&gt;=$C$20),"ok","!"))</f>
      </c>
      <c r="U22" s="18">
        <f>IF(U$6="","",IF(AND(U18&gt;=$C$18,U19&gt;=$C$19,U20&gt;=$C$20),"ok","!"))</f>
      </c>
      <c r="V22" s="18">
        <f>IF(V$6="","",IF(AND(V18&gt;=$C$18,V19&gt;=$C$19,V20&gt;=$C$20),"ok","!"))</f>
      </c>
      <c r="W22" s="18">
        <f>IF(W$6="","",IF(AND(W18&gt;=$C$18,W19&gt;=$C$19,W20&gt;=$C$20),"ok","!"))</f>
      </c>
      <c r="X22" s="18">
        <f>IF(X$6="","",IF(AND(X18&gt;=$C$18,X19&gt;=$C$19,X20&gt;=$C$20),"ok","!"))</f>
      </c>
      <c r="Y22" s="18">
        <f>IF(Y$6="","",IF(AND(Y18&gt;=$C$18,Y19&gt;=$C$19,Y20&gt;=$C$20),"ok","!"))</f>
      </c>
      <c r="Z22" s="18">
        <f>IF(Z$6="","",IF(AND(Z18&gt;=$C$18,Z19&gt;=$C$19,Z20&gt;=$C$20),"ok","!"))</f>
      </c>
      <c r="AA22" s="18">
        <f>IF(AA$6="","",IF(AND(AA18&gt;=$C$18,AA19&gt;=$C$19,AA20&gt;=$C$20),"ok","!"))</f>
      </c>
      <c r="AB22" s="18">
        <f>IF(AB$6="","",IF(AND(AB18&gt;=$C$18,AB19&gt;=$C$19,AB20&gt;=$C$20),"ok","!"))</f>
      </c>
      <c r="AC22" s="18">
        <f>IF(AC$6="","",IF(AND(AC18&gt;=$C$18,AC19&gt;=$C$19,AC20&gt;=$C$20),"ok","!"))</f>
      </c>
      <c r="AD22" s="18">
        <f>IF(AD$6="","",IF(AND(AD18&gt;=$C$18,AD19&gt;=$C$19,AD20&gt;=$C$20),"ok","!"))</f>
      </c>
      <c r="AE22" s="18">
        <f>IF(AE$6="","",IF(AND(AE18&gt;=$C$18,AE19&gt;=$C$19,AE20&gt;=$C$20),"ok","!"))</f>
      </c>
      <c r="AF22" s="18">
        <f>IF(AF$6="","",IF(AND(AF18&gt;=$C$18,AF19&gt;=$C$19,AF20&gt;=$C$20),"ok","!"))</f>
      </c>
      <c r="AG22" s="18">
        <f>IF(AG$6="","",IF(AND(AG18&gt;=$C$18,AG19&gt;=$C$19,AG20&gt;=$C$20),"ok","!"))</f>
      </c>
      <c r="AH22" s="18">
        <f>IF(AH$6="","",IF(AND(AH18&gt;=$C$18,AH19&gt;=$C$19,AH20&gt;=$C$20),"ok","!"))</f>
      </c>
    </row>
    <row r="24" spans="1:1" x14ac:dyDescent="0.25">
      <c r="A24" s="1" t="s">
        <v>35</v>
      </c>
    </row>
    <row r="25" spans="1:4" x14ac:dyDescent="0.25">
      <c r="A25" s="6" t="s">
        <v>36</v>
      </c>
      <c r="B25" s="7" t="s">
        <v>37</v>
      </c>
      <c r="D25" s="1" t="s">
        <v>38</v>
      </c>
    </row>
    <row r="26" spans="1:4" x14ac:dyDescent="0.25">
      <c r="A26" s="13">
        <v>1</v>
      </c>
      <c r="B26" s="11" t="s">
        <v>11</v>
      </c>
      <c r="D26" s="19">
        <f>IF(B26="","",IF(OR(AND(B26="S",IF(B27="",$B$26,B27)="F"),AND(B26="N",IF(B27="",$B$26,B27)="F"),AND(B26="N",IF(B27="",$B$26,B27)="S")),"unter 11 Stunden!","ok"))</f>
      </c>
    </row>
    <row r="27" spans="1:4" x14ac:dyDescent="0.25">
      <c r="A27" s="13">
        <v>2</v>
      </c>
      <c r="B27" s="11" t="s">
        <v>11</v>
      </c>
      <c r="D27" s="19">
        <f>IF(B27="","",IF(OR(AND(B27="S",IF(B28="",$B$26,B28)="F"),AND(B27="N",IF(B28="",$B$26,B28)="F"),AND(B27="N",IF(B28="",$B$26,B28)="S")),"unter 11 Stunden!","ok"))</f>
      </c>
    </row>
    <row r="28" spans="1:4" x14ac:dyDescent="0.25">
      <c r="A28" s="13">
        <v>3</v>
      </c>
      <c r="B28" s="11" t="s">
        <v>12</v>
      </c>
      <c r="D28" s="19">
        <f>IF(B28="","",IF(OR(AND(B28="S",IF(B29="",$B$26,B29)="F"),AND(B28="N",IF(B29="",$B$26,B29)="F"),AND(B28="N",IF(B29="",$B$26,B29)="S")),"unter 11 Stunden!","ok"))</f>
      </c>
    </row>
    <row r="29" spans="1:4" x14ac:dyDescent="0.25">
      <c r="A29" s="13">
        <v>4</v>
      </c>
      <c r="B29" s="11" t="s">
        <v>12</v>
      </c>
      <c r="D29" s="19">
        <f>IF(B29="","",IF(OR(AND(B29="S",IF(B30="",$B$26,B30)="F"),AND(B29="N",IF(B30="",$B$26,B30)="F"),AND(B29="N",IF(B30="",$B$26,B30)="S")),"unter 11 Stunden!","ok"))</f>
      </c>
    </row>
    <row r="30" spans="1:4" x14ac:dyDescent="0.25">
      <c r="A30" s="13">
        <v>5</v>
      </c>
      <c r="B30" s="11" t="s">
        <v>13</v>
      </c>
      <c r="D30" s="19">
        <f>IF(B30="","",IF(OR(AND(B30="S",IF(B31="",$B$26,B31)="F"),AND(B30="N",IF(B31="",$B$26,B31)="F"),AND(B30="N",IF(B31="",$B$26,B31)="S")),"unter 11 Stunden!","ok"))</f>
      </c>
    </row>
    <row r="31" spans="1:4" x14ac:dyDescent="0.25">
      <c r="A31" s="13">
        <v>6</v>
      </c>
      <c r="B31" s="11" t="s">
        <v>13</v>
      </c>
      <c r="D31" s="19">
        <f>IF(B31="","",IF(OR(AND(B31="S",IF(B32="",$B$26,B32)="F"),AND(B31="N",IF(B32="",$B$26,B32)="F"),AND(B31="N",IF(B32="",$B$26,B32)="S")),"unter 11 Stunden!","ok"))</f>
      </c>
    </row>
    <row r="32" spans="1:4" x14ac:dyDescent="0.25">
      <c r="A32" s="13">
        <v>7</v>
      </c>
      <c r="B32" s="11" t="s">
        <v>33</v>
      </c>
      <c r="D32" s="19">
        <f>IF(B32="","",IF(OR(AND(B32="S",IF(B33="",$B$26,B33)="F"),AND(B32="N",IF(B33="",$B$26,B33)="F"),AND(B32="N",IF(B33="",$B$26,B33)="S")),"unter 11 Stunden!","ok"))</f>
      </c>
    </row>
    <row r="33" spans="1:4" x14ac:dyDescent="0.25">
      <c r="A33" s="13">
        <v>8</v>
      </c>
      <c r="B33" s="11" t="s">
        <v>33</v>
      </c>
      <c r="D33" s="19">
        <f>IF(B33="","",IF(OR(AND(B33="S",IF(B34="",$B$26,B34)="F"),AND(B33="N",IF(B34="",$B$26,B34)="F"),AND(B33="N",IF(B34="",$B$26,B34)="S")),"unter 11 Stunden!","ok"))</f>
      </c>
    </row>
    <row r="34" spans="1:4" x14ac:dyDescent="0.25">
      <c r="A34" s="13">
        <v>9</v>
      </c>
      <c r="B34" s="11"/>
      <c r="D34" s="19">
        <f>IF(B34="","",IF(OR(AND(B34="S",IF(B35="",$B$26,B35)="F"),AND(B34="N",IF(B35="",$B$26,B35)="F"),AND(B34="N",IF(B35="",$B$26,B35)="S")),"unter 11 Stunden!","ok"))</f>
      </c>
    </row>
    <row r="35" spans="1:4" x14ac:dyDescent="0.25">
      <c r="A35" s="13">
        <v>10</v>
      </c>
      <c r="B35" s="11"/>
      <c r="D35" s="19">
        <f>IF(B35="","",IF(OR(AND(B35="S",IF(B36="",$B$26,B36)="F"),AND(B35="N",IF(B36="",$B$26,B36)="F"),AND(B35="N",IF(B36="",$B$26,B36)="S")),"unter 11 Stunden!","ok"))</f>
      </c>
    </row>
    <row r="36" spans="1:4" x14ac:dyDescent="0.25">
      <c r="A36" s="13">
        <v>11</v>
      </c>
      <c r="B36" s="11"/>
      <c r="D36" s="19">
        <f>IF(B36="","",IF(OR(AND(B36="S",IF(B37="",$B$26,B37)="F"),AND(B36="N",IF(B37="",$B$26,B37)="F"),AND(B36="N",IF(B37="",$B$26,B37)="S")),"unter 11 Stunden!","ok"))</f>
      </c>
    </row>
    <row r="37" spans="1:4" x14ac:dyDescent="0.25">
      <c r="A37" s="13">
        <v>12</v>
      </c>
      <c r="B37" s="11"/>
      <c r="D37" s="19">
        <f>IF(B37="","",IF(OR(AND(B37="S",IF(B38="",$B$26,B38)="F"),AND(B37="N",IF(B38="",$B$26,B38)="F"),AND(B37="N",IF(B38="",$B$26,B38)="S")),"unter 11 Stunden!","ok"))</f>
      </c>
    </row>
    <row r="38" spans="1:4" x14ac:dyDescent="0.25">
      <c r="A38" s="13">
        <v>13</v>
      </c>
      <c r="B38" s="11"/>
      <c r="D38" s="19">
        <f>IF(B38="","",IF(OR(AND(B38="S",IF(B39="",$B$26,B39)="F"),AND(B38="N",IF(B39="",$B$26,B39)="F"),AND(B38="N",IF(B39="",$B$26,B39)="S")),"unter 11 Stunden!","ok"))</f>
      </c>
    </row>
    <row r="39" spans="1:4" x14ac:dyDescent="0.25">
      <c r="A39" s="13">
        <v>14</v>
      </c>
      <c r="B39" s="11"/>
      <c r="D39" s="19">
        <f>IF(B39="","",IF(OR(AND(B39="S",IF(B40="",$B$26,B40)="F"),AND(B39="N",IF(B40="",$B$26,B40)="F"),AND(B39="N",IF(B40="",$B$26,B40)="S")),"unter 11 Stunden!","ok"))</f>
      </c>
    </row>
    <row r="40" spans="1:4" x14ac:dyDescent="0.25">
      <c r="A40" s="13">
        <v>15</v>
      </c>
      <c r="B40" s="11"/>
      <c r="D40" s="19">
        <f>IF(B40="","",IF(OR(AND(B40="S",IF(B41="",$B$26,B41)="F"),AND(B40="N",IF(B41="",$B$26,B41)="F"),AND(B40="N",IF(B41="",$B$26,B41)="S")),"unter 11 Stunden!","ok"))</f>
      </c>
    </row>
    <row r="41" spans="1:4" x14ac:dyDescent="0.25">
      <c r="A41" s="13">
        <v>16</v>
      </c>
      <c r="B41" s="11"/>
      <c r="D41" s="19">
        <f>IF(B41="","",IF(OR(AND(B41="S",IF(B42="",$B$26,B42)="F"),AND(B41="N",IF(B42="",$B$26,B42)="F"),AND(B41="N",IF(B42="",$B$26,B42)="S")),"unter 11 Stunden!","ok"))</f>
      </c>
    </row>
    <row r="42" spans="1:4" x14ac:dyDescent="0.25">
      <c r="A42" s="13">
        <v>17</v>
      </c>
      <c r="B42" s="11"/>
      <c r="D42" s="19">
        <f>IF(B42="","",IF(OR(AND(B42="S",IF(B43="",$B$26,B43)="F"),AND(B42="N",IF(B43="",$B$26,B43)="F"),AND(B42="N",IF(B43="",$B$26,B43)="S")),"unter 11 Stunden!","ok"))</f>
      </c>
    </row>
    <row r="43" spans="1:4" x14ac:dyDescent="0.25">
      <c r="A43" s="13">
        <v>18</v>
      </c>
      <c r="B43" s="11"/>
      <c r="D43" s="19">
        <f>IF(B43="","",IF(OR(AND(B43="S",IF(B44="",$B$26,B44)="F"),AND(B43="N",IF(B44="",$B$26,B44)="F"),AND(B43="N",IF(B44="",$B$26,B44)="S")),"unter 11 Stunden!","ok"))</f>
      </c>
    </row>
    <row r="44" spans="1:4" x14ac:dyDescent="0.25">
      <c r="A44" s="13">
        <v>19</v>
      </c>
      <c r="B44" s="11"/>
      <c r="D44" s="19">
        <f>IF(B44="","",IF(OR(AND(B44="S",IF(B45="",$B$26,B45)="F"),AND(B44="N",IF(B45="",$B$26,B45)="F"),AND(B44="N",IF(B45="",$B$26,B45)="S")),"unter 11 Stunden!","ok"))</f>
      </c>
    </row>
    <row r="45" spans="1:4" x14ac:dyDescent="0.25">
      <c r="A45" s="13">
        <v>20</v>
      </c>
      <c r="B45" s="11"/>
      <c r="D45" s="19">
        <f>IF(B45="","",IF(OR(AND(B45="S",IF(B46="",$B$26,B46)="F"),AND(B45="N",IF(B46="",$B$26,B46)="F"),AND(B45="N",IF(B46="",$B$26,B46)="S")),"unter 11 Stunden!","ok"))</f>
      </c>
    </row>
    <row r="46" spans="1:4" x14ac:dyDescent="0.25">
      <c r="A46" s="13">
        <v>21</v>
      </c>
      <c r="B46" s="11"/>
      <c r="D46" s="19">
        <f>IF(B46="","",IF(OR(AND(B46="S",$B$26="F"),AND(B46="N",$B$26="F"),AND(B46="N",$B$26="S")),"unter 11 Stunden!","ok"))</f>
      </c>
    </row>
    <row r="48" spans="1:1" x14ac:dyDescent="0.25">
      <c r="A48" s="1" t="s">
        <v>39</v>
      </c>
    </row>
    <row r="49" spans="1:2" x14ac:dyDescent="0.25">
      <c r="A49" s="1" t="s">
        <v>11</v>
      </c>
      <c r="B49" t="s">
        <v>40</v>
      </c>
    </row>
    <row r="50" spans="1:2" x14ac:dyDescent="0.25">
      <c r="A50" s="1" t="s">
        <v>12</v>
      </c>
      <c r="B50" t="s">
        <v>41</v>
      </c>
    </row>
    <row r="51" spans="1:2" x14ac:dyDescent="0.25">
      <c r="A51" s="1" t="s">
        <v>13</v>
      </c>
      <c r="B51" t="s">
        <v>42</v>
      </c>
    </row>
    <row r="53" spans="1:1" x14ac:dyDescent="0.25">
      <c r="A53" s="3" t="s">
        <v>43</v>
      </c>
    </row>
  </sheetData>
  <mergeCells count="1">
    <mergeCell ref="A1:L1"/>
  </mergeCells>
  <dataValidations count="1">
    <dataValidation type="list" allowBlank="1" sqref="B26:B46">
      <formula1>"F,S,N,frei"</formula1>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4"/>
  <sheetFormatPr defaultRowHeight="15" outlineLevelRow="0" outlineLevelCol="0" x14ac:dyDescent="55"/>
  <cols>
    <col min="1" max="1" width="97" customWidth="1"/>
  </cols>
  <sheetData>
    <row r="1" spans="1:1" x14ac:dyDescent="0.25">
      <c r="A1" s="1"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10" spans="1:1" x14ac:dyDescent="0.25">
      <c r="A10" s="1" t="s">
        <v>51</v>
      </c>
    </row>
    <row r="11" spans="1:1" x14ac:dyDescent="0.25">
      <c r="A11" t="s">
        <v>52</v>
      </c>
    </row>
    <row r="13" spans="1:1" x14ac:dyDescent="0.25">
      <c r="A13" s="1" t="s">
        <v>53</v>
      </c>
    </row>
    <row r="14" spans="1:1" x14ac:dyDescent="0.25">
      <c r="A14" t="s">
        <v>54</v>
      </c>
    </row>
  </sheetData>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90" customWidth="1"/>
  </cols>
  <sheetData>
    <row r="1" spans="1:1" x14ac:dyDescent="0.25">
      <c r="A1" s="20" t="s">
        <v>55</v>
      </c>
    </row>
    <row r="2" spans="1:1" x14ac:dyDescent="0.25">
      <c r="A2" s="21" t="s">
        <v>56</v>
      </c>
    </row>
    <row r="3" spans="1:1" x14ac:dyDescent="0.25">
      <c r="A3" s="21" t="s">
        <v>57</v>
      </c>
    </row>
    <row r="4" spans="1:1" x14ac:dyDescent="0.25">
      <c r="A4" s="21" t="s">
        <v>58</v>
      </c>
    </row>
    <row r="5" spans="1:1" x14ac:dyDescent="0.25">
      <c r="A5" s="21" t="s">
        <v>56</v>
      </c>
    </row>
    <row r="6" spans="1:1" x14ac:dyDescent="0.25">
      <c r="A6" s="21" t="s">
        <v>59</v>
      </c>
    </row>
    <row r="7" spans="1:1" x14ac:dyDescent="0.25">
      <c r="A7" s="21" t="s">
        <v>60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Schichtplan</vt:lpstr>
      <vt:lpstr>Anleitung</vt:lpstr>
      <vt:lpstr>Info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Formelfalke</dc:creator>
  <dc:title>Schichtplan Excel: rollierender 3-Schicht-Plan für den Monat</dc:title>
  <dc:subject/>
  <dc:description/>
  <cp:keywords/>
  <cp:category/>
  <cp:lastModifiedBy>Unknown</cp:lastModifiedBy>
  <dcterms:created xsi:type="dcterms:W3CDTF">2026-11-04T07:44:28Z</dcterms:created>
  <dcterms:modified xsi:type="dcterms:W3CDTF">2026-11-04T07:44:28Z</dcterms:modified>
</cp:coreProperties>
</file>